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 tabRatio="385"/>
  </bookViews>
  <sheets>
    <sheet name="Parametry kredytu" sheetId="1" r:id="rId1"/>
    <sheet name="Raty równe" sheetId="2" r:id="rId2"/>
    <sheet name="Raty malejące" sheetId="3" r:id="rId3"/>
  </sheets>
  <externalReferences>
    <externalReference r:id="rId4"/>
  </externalReferences>
  <definedNames>
    <definedName name="Z_F0CAB05A_1713_4724_A73C_B8CD88EC5046_.wvu.Cols" localSheetId="1" hidden="1">'Raty równe'!$H:$H</definedName>
  </definedNames>
  <calcPr calcId="152511"/>
  <customWorkbookViews>
    <customWorkbookView name="Wojciech Kalus - Widok osobisty" guid="{F0CAB05A-1713-4724-A73C-B8CD88EC5046}" mergeInterval="0" personalView="1" maximized="1" xWindow="-8" yWindow="-8" windowWidth="1382" windowHeight="744" tabRatio="38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 l="1"/>
  <c r="D10" i="1" l="1"/>
  <c r="D8" i="2" s="1"/>
  <c r="B13" i="2" s="1"/>
  <c r="D9" i="2"/>
  <c r="H3" i="2" s="1"/>
  <c r="A14" i="2"/>
  <c r="D9" i="3"/>
  <c r="A14" i="3"/>
  <c r="D10" i="2"/>
  <c r="D8" i="3" l="1"/>
  <c r="B13" i="3" s="1"/>
  <c r="E13" i="3" s="1"/>
  <c r="D421" i="3"/>
  <c r="D405" i="3"/>
  <c r="D389" i="3"/>
  <c r="D373" i="3"/>
  <c r="D420" i="3"/>
  <c r="D404" i="3"/>
  <c r="D388" i="3"/>
  <c r="D431" i="3"/>
  <c r="D415" i="3"/>
  <c r="D399" i="3"/>
  <c r="D383" i="3"/>
  <c r="D426" i="3"/>
  <c r="D410" i="3"/>
  <c r="D394" i="3"/>
  <c r="D390" i="3"/>
  <c r="D378" i="3"/>
  <c r="D374" i="3"/>
  <c r="D10" i="3"/>
  <c r="D417" i="3" s="1"/>
  <c r="E13" i="2"/>
  <c r="C13" i="2"/>
  <c r="F8" i="1" s="1"/>
  <c r="C14" i="2"/>
  <c r="A15" i="2"/>
  <c r="C15" i="2" s="1"/>
  <c r="A15" i="3"/>
  <c r="D382" i="3" l="1"/>
  <c r="D398" i="3"/>
  <c r="D414" i="3"/>
  <c r="D430" i="3"/>
  <c r="D387" i="3"/>
  <c r="D403" i="3"/>
  <c r="D419" i="3"/>
  <c r="D376" i="3"/>
  <c r="D392" i="3"/>
  <c r="D408" i="3"/>
  <c r="D424" i="3"/>
  <c r="D377" i="3"/>
  <c r="D393" i="3"/>
  <c r="D409" i="3"/>
  <c r="D425" i="3"/>
  <c r="D386" i="3"/>
  <c r="D402" i="3"/>
  <c r="D418" i="3"/>
  <c r="D375" i="3"/>
  <c r="D391" i="3"/>
  <c r="D407" i="3"/>
  <c r="D423" i="3"/>
  <c r="D380" i="3"/>
  <c r="D396" i="3"/>
  <c r="D412" i="3"/>
  <c r="D428" i="3"/>
  <c r="D381" i="3"/>
  <c r="D397" i="3"/>
  <c r="D413" i="3"/>
  <c r="D429" i="3"/>
  <c r="D406" i="3"/>
  <c r="D422" i="3"/>
  <c r="D379" i="3"/>
  <c r="D395" i="3"/>
  <c r="D411" i="3"/>
  <c r="D427" i="3"/>
  <c r="D384" i="3"/>
  <c r="D400" i="3"/>
  <c r="D416" i="3"/>
  <c r="D432" i="3"/>
  <c r="D385" i="3"/>
  <c r="D401" i="3"/>
  <c r="D14" i="3"/>
  <c r="D13" i="3"/>
  <c r="C13" i="3" s="1"/>
  <c r="G8" i="1" s="1"/>
  <c r="A16" i="2"/>
  <c r="C16" i="2" s="1"/>
  <c r="A16" i="3"/>
  <c r="D15" i="3"/>
  <c r="F13" i="3" l="1"/>
  <c r="B14" i="3"/>
  <c r="B15" i="3" s="1"/>
  <c r="B16" i="3" s="1"/>
  <c r="A17" i="2"/>
  <c r="C17" i="2" s="1"/>
  <c r="D16" i="3"/>
  <c r="A17" i="3"/>
  <c r="E14" i="3" l="1"/>
  <c r="E15" i="3" s="1"/>
  <c r="E16" i="3" s="1"/>
  <c r="B17" i="3"/>
  <c r="A18" i="2"/>
  <c r="C18" i="2" s="1"/>
  <c r="A18" i="3"/>
  <c r="D17" i="3"/>
  <c r="B18" i="3" l="1"/>
  <c r="E17" i="3"/>
  <c r="C16" i="3"/>
  <c r="F16" i="3" s="1"/>
  <c r="C15" i="3"/>
  <c r="F15" i="3" s="1"/>
  <c r="C14" i="3"/>
  <c r="F14" i="3" s="1"/>
  <c r="A19" i="2"/>
  <c r="C19" i="2" s="1"/>
  <c r="D18" i="3"/>
  <c r="A19" i="3"/>
  <c r="B19" i="3" l="1"/>
  <c r="E18" i="3"/>
  <c r="C17" i="3"/>
  <c r="F17" i="3" s="1"/>
  <c r="A20" i="2"/>
  <c r="C20" i="2" s="1"/>
  <c r="D19" i="3"/>
  <c r="B20" i="3" s="1"/>
  <c r="A20" i="3"/>
  <c r="E19" i="3" l="1"/>
  <c r="E20" i="3" s="1"/>
  <c r="C18" i="3"/>
  <c r="F18" i="3" s="1"/>
  <c r="A21" i="2"/>
  <c r="C21" i="2" s="1"/>
  <c r="D20" i="3"/>
  <c r="B21" i="3" s="1"/>
  <c r="A21" i="3"/>
  <c r="C19" i="3" l="1"/>
  <c r="F19" i="3" s="1"/>
  <c r="A22" i="2"/>
  <c r="C22" i="2" s="1"/>
  <c r="E21" i="3"/>
  <c r="D21" i="3"/>
  <c r="B22" i="3" s="1"/>
  <c r="A22" i="3"/>
  <c r="C20" i="3"/>
  <c r="F20" i="3" s="1"/>
  <c r="A23" i="2" l="1"/>
  <c r="C23" i="2" s="1"/>
  <c r="D22" i="3"/>
  <c r="B23" i="3" s="1"/>
  <c r="A23" i="3"/>
  <c r="E22" i="3"/>
  <c r="C21" i="3"/>
  <c r="F21" i="3" s="1"/>
  <c r="E23" i="3" l="1"/>
  <c r="A24" i="2"/>
  <c r="C24" i="2" s="1"/>
  <c r="D23" i="3"/>
  <c r="B24" i="3" s="1"/>
  <c r="A24" i="3"/>
  <c r="C22" i="3"/>
  <c r="F22" i="3" s="1"/>
  <c r="A25" i="2" l="1"/>
  <c r="C25" i="2" s="1"/>
  <c r="D24" i="3"/>
  <c r="B25" i="3" s="1"/>
  <c r="A25" i="3"/>
  <c r="E24" i="3"/>
  <c r="C23" i="3"/>
  <c r="F23" i="3" s="1"/>
  <c r="A26" i="2" l="1"/>
  <c r="C26" i="2" s="1"/>
  <c r="E25" i="3"/>
  <c r="D25" i="3"/>
  <c r="B26" i="3" s="1"/>
  <c r="A26" i="3"/>
  <c r="C24" i="3"/>
  <c r="F24" i="3" s="1"/>
  <c r="A27" i="2" l="1"/>
  <c r="C27" i="2" s="1"/>
  <c r="D26" i="3"/>
  <c r="B27" i="3" s="1"/>
  <c r="A27" i="3"/>
  <c r="E26" i="3"/>
  <c r="C25" i="3"/>
  <c r="F25" i="3" s="1"/>
  <c r="A28" i="2" l="1"/>
  <c r="C28" i="2" s="1"/>
  <c r="E27" i="3"/>
  <c r="D27" i="3"/>
  <c r="B28" i="3" s="1"/>
  <c r="A28" i="3"/>
  <c r="C26" i="3"/>
  <c r="F26" i="3" s="1"/>
  <c r="A29" i="2" l="1"/>
  <c r="C29" i="2" s="1"/>
  <c r="D28" i="3"/>
  <c r="B29" i="3" s="1"/>
  <c r="A29" i="3"/>
  <c r="E28" i="3"/>
  <c r="C27" i="3"/>
  <c r="F27" i="3" s="1"/>
  <c r="A30" i="2" l="1"/>
  <c r="C30" i="2" s="1"/>
  <c r="E29" i="3"/>
  <c r="D29" i="3"/>
  <c r="B30" i="3" s="1"/>
  <c r="A30" i="3"/>
  <c r="C28" i="3"/>
  <c r="F28" i="3" s="1"/>
  <c r="A31" i="2" l="1"/>
  <c r="C31" i="2" s="1"/>
  <c r="D30" i="3"/>
  <c r="B31" i="3" s="1"/>
  <c r="A31" i="3"/>
  <c r="E30" i="3"/>
  <c r="C29" i="3"/>
  <c r="F29" i="3" s="1"/>
  <c r="A32" i="2" l="1"/>
  <c r="C32" i="2" s="1"/>
  <c r="E31" i="3"/>
  <c r="D31" i="3"/>
  <c r="B32" i="3" s="1"/>
  <c r="A32" i="3"/>
  <c r="C30" i="3"/>
  <c r="F30" i="3" s="1"/>
  <c r="A33" i="2" l="1"/>
  <c r="C33" i="2" s="1"/>
  <c r="D32" i="3"/>
  <c r="B33" i="3" s="1"/>
  <c r="A33" i="3"/>
  <c r="E32" i="3"/>
  <c r="C31" i="3"/>
  <c r="F31" i="3" s="1"/>
  <c r="A34" i="2" l="1"/>
  <c r="C34" i="2" s="1"/>
  <c r="E33" i="3"/>
  <c r="D33" i="3"/>
  <c r="B34" i="3" s="1"/>
  <c r="A34" i="3"/>
  <c r="C32" i="3"/>
  <c r="F32" i="3" s="1"/>
  <c r="A35" i="2" l="1"/>
  <c r="C35" i="2" s="1"/>
  <c r="D34" i="3"/>
  <c r="B35" i="3" s="1"/>
  <c r="A35" i="3"/>
  <c r="E34" i="3"/>
  <c r="C33" i="3"/>
  <c r="F33" i="3" s="1"/>
  <c r="A36" i="2" l="1"/>
  <c r="C36" i="2" s="1"/>
  <c r="E35" i="3"/>
  <c r="D35" i="3"/>
  <c r="B36" i="3" s="1"/>
  <c r="A36" i="3"/>
  <c r="C34" i="3"/>
  <c r="F34" i="3" s="1"/>
  <c r="A37" i="2" l="1"/>
  <c r="C37" i="2" s="1"/>
  <c r="D36" i="3"/>
  <c r="B37" i="3" s="1"/>
  <c r="A37" i="3"/>
  <c r="E36" i="3"/>
  <c r="C35" i="3"/>
  <c r="F35" i="3" s="1"/>
  <c r="A38" i="2" l="1"/>
  <c r="C38" i="2" s="1"/>
  <c r="E37" i="3"/>
  <c r="D37" i="3"/>
  <c r="B38" i="3" s="1"/>
  <c r="A38" i="3"/>
  <c r="C36" i="3"/>
  <c r="F36" i="3" s="1"/>
  <c r="A39" i="2" l="1"/>
  <c r="C39" i="2" s="1"/>
  <c r="D38" i="3"/>
  <c r="B39" i="3" s="1"/>
  <c r="A39" i="3"/>
  <c r="E38" i="3"/>
  <c r="C37" i="3"/>
  <c r="F37" i="3" s="1"/>
  <c r="A40" i="2" l="1"/>
  <c r="C40" i="2" s="1"/>
  <c r="E39" i="3"/>
  <c r="D39" i="3"/>
  <c r="B40" i="3" s="1"/>
  <c r="A40" i="3"/>
  <c r="C38" i="3"/>
  <c r="F38" i="3" s="1"/>
  <c r="A41" i="2" l="1"/>
  <c r="C41" i="2" s="1"/>
  <c r="D40" i="3"/>
  <c r="B41" i="3" s="1"/>
  <c r="A41" i="3"/>
  <c r="E40" i="3"/>
  <c r="C39" i="3"/>
  <c r="F39" i="3" s="1"/>
  <c r="A42" i="2" l="1"/>
  <c r="C42" i="2" s="1"/>
  <c r="E41" i="3"/>
  <c r="D41" i="3"/>
  <c r="B42" i="3" s="1"/>
  <c r="A42" i="3"/>
  <c r="C40" i="3"/>
  <c r="F40" i="3" s="1"/>
  <c r="A43" i="2" l="1"/>
  <c r="C43" i="2" s="1"/>
  <c r="D42" i="3"/>
  <c r="B43" i="3" s="1"/>
  <c r="A43" i="3"/>
  <c r="E42" i="3"/>
  <c r="C41" i="3"/>
  <c r="F41" i="3" s="1"/>
  <c r="A44" i="2" l="1"/>
  <c r="C44" i="2" s="1"/>
  <c r="E43" i="3"/>
  <c r="D43" i="3"/>
  <c r="B44" i="3" s="1"/>
  <c r="A44" i="3"/>
  <c r="C42" i="3"/>
  <c r="F42" i="3" s="1"/>
  <c r="A45" i="2" l="1"/>
  <c r="C45" i="2" s="1"/>
  <c r="D44" i="3"/>
  <c r="B45" i="3" s="1"/>
  <c r="A45" i="3"/>
  <c r="E44" i="3"/>
  <c r="C43" i="3"/>
  <c r="F43" i="3" s="1"/>
  <c r="A46" i="2" l="1"/>
  <c r="C46" i="2" s="1"/>
  <c r="E45" i="3"/>
  <c r="D45" i="3"/>
  <c r="B46" i="3" s="1"/>
  <c r="A46" i="3"/>
  <c r="C44" i="3"/>
  <c r="F44" i="3" s="1"/>
  <c r="A47" i="2" l="1"/>
  <c r="C47" i="2" s="1"/>
  <c r="D46" i="3"/>
  <c r="B47" i="3" s="1"/>
  <c r="A47" i="3"/>
  <c r="E46" i="3"/>
  <c r="C45" i="3"/>
  <c r="F45" i="3" s="1"/>
  <c r="A48" i="2" l="1"/>
  <c r="C48" i="2" s="1"/>
  <c r="E47" i="3"/>
  <c r="D47" i="3"/>
  <c r="B48" i="3" s="1"/>
  <c r="A48" i="3"/>
  <c r="C46" i="3"/>
  <c r="F46" i="3" s="1"/>
  <c r="A49" i="2" l="1"/>
  <c r="C49" i="2" s="1"/>
  <c r="D48" i="3"/>
  <c r="B49" i="3" s="1"/>
  <c r="A49" i="3"/>
  <c r="E48" i="3"/>
  <c r="C47" i="3"/>
  <c r="F47" i="3" s="1"/>
  <c r="A50" i="2" l="1"/>
  <c r="C50" i="2" s="1"/>
  <c r="E49" i="3"/>
  <c r="D49" i="3"/>
  <c r="B50" i="3" s="1"/>
  <c r="A50" i="3"/>
  <c r="C48" i="3"/>
  <c r="F48" i="3" s="1"/>
  <c r="A51" i="2" l="1"/>
  <c r="C51" i="2" s="1"/>
  <c r="D50" i="3"/>
  <c r="B51" i="3" s="1"/>
  <c r="A51" i="3"/>
  <c r="E50" i="3"/>
  <c r="C49" i="3"/>
  <c r="F49" i="3" s="1"/>
  <c r="A52" i="2" l="1"/>
  <c r="C52" i="2" s="1"/>
  <c r="E51" i="3"/>
  <c r="D51" i="3"/>
  <c r="B52" i="3" s="1"/>
  <c r="A52" i="3"/>
  <c r="C50" i="3"/>
  <c r="F50" i="3" s="1"/>
  <c r="A53" i="2" l="1"/>
  <c r="C53" i="2" s="1"/>
  <c r="D52" i="3"/>
  <c r="B53" i="3" s="1"/>
  <c r="A53" i="3"/>
  <c r="E52" i="3"/>
  <c r="C51" i="3"/>
  <c r="F51" i="3" s="1"/>
  <c r="A54" i="2" l="1"/>
  <c r="C54" i="2" s="1"/>
  <c r="E53" i="3"/>
  <c r="D53" i="3"/>
  <c r="B54" i="3" s="1"/>
  <c r="A54" i="3"/>
  <c r="C52" i="3"/>
  <c r="F52" i="3" s="1"/>
  <c r="A55" i="2" l="1"/>
  <c r="C55" i="2" s="1"/>
  <c r="D54" i="3"/>
  <c r="B55" i="3" s="1"/>
  <c r="A55" i="3"/>
  <c r="E54" i="3"/>
  <c r="C53" i="3"/>
  <c r="F53" i="3" s="1"/>
  <c r="A56" i="2" l="1"/>
  <c r="C56" i="2" s="1"/>
  <c r="E55" i="3"/>
  <c r="D55" i="3"/>
  <c r="B56" i="3" s="1"/>
  <c r="A56" i="3"/>
  <c r="C54" i="3"/>
  <c r="F54" i="3" s="1"/>
  <c r="A57" i="2" l="1"/>
  <c r="C57" i="2" s="1"/>
  <c r="D56" i="3"/>
  <c r="B57" i="3" s="1"/>
  <c r="A57" i="3"/>
  <c r="E56" i="3"/>
  <c r="C55" i="3"/>
  <c r="F55" i="3" s="1"/>
  <c r="A58" i="2" l="1"/>
  <c r="C58" i="2" s="1"/>
  <c r="E57" i="3"/>
  <c r="D57" i="3"/>
  <c r="B58" i="3" s="1"/>
  <c r="A58" i="3"/>
  <c r="C56" i="3"/>
  <c r="F56" i="3" s="1"/>
  <c r="A59" i="2" l="1"/>
  <c r="C59" i="2" s="1"/>
  <c r="D58" i="3"/>
  <c r="B59" i="3" s="1"/>
  <c r="A59" i="3"/>
  <c r="E58" i="3"/>
  <c r="C57" i="3"/>
  <c r="F57" i="3" s="1"/>
  <c r="A60" i="2" l="1"/>
  <c r="C60" i="2" s="1"/>
  <c r="E59" i="3"/>
  <c r="D59" i="3"/>
  <c r="B60" i="3" s="1"/>
  <c r="A60" i="3"/>
  <c r="C58" i="3"/>
  <c r="F58" i="3" s="1"/>
  <c r="A61" i="2" l="1"/>
  <c r="C61" i="2" s="1"/>
  <c r="D60" i="3"/>
  <c r="B61" i="3" s="1"/>
  <c r="A61" i="3"/>
  <c r="E60" i="3"/>
  <c r="C59" i="3"/>
  <c r="F59" i="3" s="1"/>
  <c r="A62" i="2" l="1"/>
  <c r="C62" i="2" s="1"/>
  <c r="E61" i="3"/>
  <c r="D61" i="3"/>
  <c r="B62" i="3" s="1"/>
  <c r="A62" i="3"/>
  <c r="C60" i="3"/>
  <c r="F60" i="3" s="1"/>
  <c r="A63" i="2" l="1"/>
  <c r="C63" i="2" s="1"/>
  <c r="D62" i="3"/>
  <c r="B63" i="3" s="1"/>
  <c r="A63" i="3"/>
  <c r="E62" i="3"/>
  <c r="C61" i="3"/>
  <c r="F61" i="3" s="1"/>
  <c r="A64" i="2" l="1"/>
  <c r="C64" i="2" s="1"/>
  <c r="E63" i="3"/>
  <c r="D63" i="3"/>
  <c r="B64" i="3" s="1"/>
  <c r="A64" i="3"/>
  <c r="C62" i="3"/>
  <c r="F62" i="3" s="1"/>
  <c r="A65" i="2" l="1"/>
  <c r="C65" i="2" s="1"/>
  <c r="D64" i="3"/>
  <c r="B65" i="3" s="1"/>
  <c r="A65" i="3"/>
  <c r="E64" i="3"/>
  <c r="C63" i="3"/>
  <c r="F63" i="3" s="1"/>
  <c r="A66" i="2" l="1"/>
  <c r="C66" i="2" s="1"/>
  <c r="E65" i="3"/>
  <c r="D65" i="3"/>
  <c r="B66" i="3" s="1"/>
  <c r="A66" i="3"/>
  <c r="C64" i="3"/>
  <c r="F64" i="3" s="1"/>
  <c r="A67" i="2" l="1"/>
  <c r="C67" i="2" s="1"/>
  <c r="D66" i="3"/>
  <c r="B67" i="3" s="1"/>
  <c r="A67" i="3"/>
  <c r="E66" i="3"/>
  <c r="C65" i="3"/>
  <c r="F65" i="3" s="1"/>
  <c r="A68" i="2" l="1"/>
  <c r="C68" i="2" s="1"/>
  <c r="E67" i="3"/>
  <c r="D67" i="3"/>
  <c r="B68" i="3" s="1"/>
  <c r="A68" i="3"/>
  <c r="C66" i="3"/>
  <c r="F66" i="3" s="1"/>
  <c r="A69" i="2" l="1"/>
  <c r="C69" i="2" s="1"/>
  <c r="D68" i="3"/>
  <c r="B69" i="3" s="1"/>
  <c r="A69" i="3"/>
  <c r="E68" i="3"/>
  <c r="C67" i="3"/>
  <c r="F67" i="3" s="1"/>
  <c r="A70" i="2" l="1"/>
  <c r="C70" i="2" s="1"/>
  <c r="E69" i="3"/>
  <c r="D69" i="3"/>
  <c r="B70" i="3" s="1"/>
  <c r="A70" i="3"/>
  <c r="C68" i="3"/>
  <c r="F68" i="3" s="1"/>
  <c r="A71" i="2" l="1"/>
  <c r="C71" i="2" s="1"/>
  <c r="D70" i="3"/>
  <c r="B71" i="3" s="1"/>
  <c r="A71" i="3"/>
  <c r="E70" i="3"/>
  <c r="C69" i="3"/>
  <c r="F69" i="3" s="1"/>
  <c r="A72" i="2" l="1"/>
  <c r="C72" i="2" s="1"/>
  <c r="E71" i="3"/>
  <c r="D71" i="3"/>
  <c r="B72" i="3" s="1"/>
  <c r="A72" i="3"/>
  <c r="C70" i="3"/>
  <c r="F70" i="3" s="1"/>
  <c r="A73" i="2" l="1"/>
  <c r="C73" i="2" s="1"/>
  <c r="D72" i="3"/>
  <c r="B73" i="3" s="1"/>
  <c r="A73" i="3"/>
  <c r="E72" i="3"/>
  <c r="C71" i="3"/>
  <c r="F71" i="3" s="1"/>
  <c r="A74" i="2" l="1"/>
  <c r="C74" i="2" s="1"/>
  <c r="E73" i="3"/>
  <c r="D73" i="3"/>
  <c r="B74" i="3" s="1"/>
  <c r="A74" i="3"/>
  <c r="C72" i="3"/>
  <c r="F72" i="3" s="1"/>
  <c r="A75" i="2" l="1"/>
  <c r="C75" i="2" s="1"/>
  <c r="D74" i="3"/>
  <c r="B75" i="3" s="1"/>
  <c r="A75" i="3"/>
  <c r="E74" i="3"/>
  <c r="C73" i="3"/>
  <c r="F73" i="3" s="1"/>
  <c r="A76" i="2" l="1"/>
  <c r="C76" i="2" s="1"/>
  <c r="E75" i="3"/>
  <c r="D75" i="3"/>
  <c r="B76" i="3" s="1"/>
  <c r="A76" i="3"/>
  <c r="C74" i="3"/>
  <c r="F74" i="3" s="1"/>
  <c r="A77" i="2" l="1"/>
  <c r="C77" i="2" s="1"/>
  <c r="D76" i="3"/>
  <c r="B77" i="3" s="1"/>
  <c r="A77" i="3"/>
  <c r="E76" i="3"/>
  <c r="C75" i="3"/>
  <c r="F75" i="3" s="1"/>
  <c r="A78" i="2" l="1"/>
  <c r="C78" i="2" s="1"/>
  <c r="E77" i="3"/>
  <c r="D77" i="3"/>
  <c r="B78" i="3" s="1"/>
  <c r="A78" i="3"/>
  <c r="C76" i="3"/>
  <c r="F76" i="3" s="1"/>
  <c r="A79" i="2" l="1"/>
  <c r="C79" i="2" s="1"/>
  <c r="D78" i="3"/>
  <c r="B79" i="3" s="1"/>
  <c r="A79" i="3"/>
  <c r="E78" i="3"/>
  <c r="C77" i="3"/>
  <c r="F77" i="3" s="1"/>
  <c r="A80" i="2" l="1"/>
  <c r="C80" i="2" s="1"/>
  <c r="E79" i="3"/>
  <c r="D79" i="3"/>
  <c r="B80" i="3" s="1"/>
  <c r="A80" i="3"/>
  <c r="C78" i="3"/>
  <c r="F78" i="3" s="1"/>
  <c r="A81" i="2" l="1"/>
  <c r="C81" i="2" s="1"/>
  <c r="D80" i="3"/>
  <c r="B81" i="3" s="1"/>
  <c r="A81" i="3"/>
  <c r="E80" i="3"/>
  <c r="C79" i="3"/>
  <c r="F79" i="3" s="1"/>
  <c r="A82" i="2" l="1"/>
  <c r="C82" i="2" s="1"/>
  <c r="E81" i="3"/>
  <c r="D81" i="3"/>
  <c r="B82" i="3" s="1"/>
  <c r="A82" i="3"/>
  <c r="C80" i="3"/>
  <c r="F80" i="3" s="1"/>
  <c r="A83" i="2" l="1"/>
  <c r="C83" i="2" s="1"/>
  <c r="D82" i="3"/>
  <c r="B83" i="3" s="1"/>
  <c r="A83" i="3"/>
  <c r="E82" i="3"/>
  <c r="C81" i="3"/>
  <c r="F81" i="3" s="1"/>
  <c r="A84" i="2" l="1"/>
  <c r="C84" i="2" s="1"/>
  <c r="E83" i="3"/>
  <c r="D83" i="3"/>
  <c r="B84" i="3" s="1"/>
  <c r="A84" i="3"/>
  <c r="C82" i="3"/>
  <c r="F82" i="3" s="1"/>
  <c r="A85" i="2" l="1"/>
  <c r="C85" i="2" s="1"/>
  <c r="D84" i="3"/>
  <c r="B85" i="3" s="1"/>
  <c r="A85" i="3"/>
  <c r="E84" i="3"/>
  <c r="C83" i="3"/>
  <c r="F83" i="3" s="1"/>
  <c r="A86" i="2" l="1"/>
  <c r="C86" i="2" s="1"/>
  <c r="E85" i="3"/>
  <c r="D85" i="3"/>
  <c r="B86" i="3" s="1"/>
  <c r="A86" i="3"/>
  <c r="C84" i="3"/>
  <c r="F84" i="3" s="1"/>
  <c r="A87" i="2" l="1"/>
  <c r="C87" i="2" s="1"/>
  <c r="D86" i="3"/>
  <c r="B87" i="3" s="1"/>
  <c r="A87" i="3"/>
  <c r="E86" i="3"/>
  <c r="C85" i="3"/>
  <c r="F85" i="3" s="1"/>
  <c r="A88" i="2" l="1"/>
  <c r="C88" i="2" s="1"/>
  <c r="E87" i="3"/>
  <c r="D87" i="3"/>
  <c r="B88" i="3" s="1"/>
  <c r="A88" i="3"/>
  <c r="C86" i="3"/>
  <c r="F86" i="3" s="1"/>
  <c r="A89" i="2" l="1"/>
  <c r="C89" i="2" s="1"/>
  <c r="D88" i="3"/>
  <c r="B89" i="3" s="1"/>
  <c r="A89" i="3"/>
  <c r="E88" i="3"/>
  <c r="C87" i="3"/>
  <c r="F87" i="3" s="1"/>
  <c r="A90" i="2" l="1"/>
  <c r="C90" i="2" s="1"/>
  <c r="E89" i="3"/>
  <c r="D89" i="3"/>
  <c r="B90" i="3" s="1"/>
  <c r="A90" i="3"/>
  <c r="C88" i="3"/>
  <c r="F88" i="3" s="1"/>
  <c r="A91" i="2" l="1"/>
  <c r="C91" i="2" s="1"/>
  <c r="D90" i="3"/>
  <c r="B91" i="3" s="1"/>
  <c r="A91" i="3"/>
  <c r="E90" i="3"/>
  <c r="C89" i="3"/>
  <c r="F89" i="3" s="1"/>
  <c r="A92" i="2" l="1"/>
  <c r="C92" i="2" s="1"/>
  <c r="E91" i="3"/>
  <c r="D91" i="3"/>
  <c r="B92" i="3" s="1"/>
  <c r="A92" i="3"/>
  <c r="C90" i="3"/>
  <c r="F90" i="3" s="1"/>
  <c r="A93" i="2" l="1"/>
  <c r="C93" i="2" s="1"/>
  <c r="D92" i="3"/>
  <c r="B93" i="3" s="1"/>
  <c r="A93" i="3"/>
  <c r="E92" i="3"/>
  <c r="C91" i="3"/>
  <c r="F91" i="3" s="1"/>
  <c r="A94" i="2" l="1"/>
  <c r="C94" i="2" s="1"/>
  <c r="E93" i="3"/>
  <c r="D93" i="3"/>
  <c r="B94" i="3" s="1"/>
  <c r="A94" i="3"/>
  <c r="C92" i="3"/>
  <c r="F92" i="3" s="1"/>
  <c r="A95" i="2" l="1"/>
  <c r="C95" i="2" s="1"/>
  <c r="D94" i="3"/>
  <c r="B95" i="3" s="1"/>
  <c r="A95" i="3"/>
  <c r="E94" i="3"/>
  <c r="C93" i="3"/>
  <c r="F93" i="3" s="1"/>
  <c r="A96" i="2" l="1"/>
  <c r="C96" i="2" s="1"/>
  <c r="E95" i="3"/>
  <c r="D95" i="3"/>
  <c r="B96" i="3" s="1"/>
  <c r="A96" i="3"/>
  <c r="C94" i="3"/>
  <c r="F94" i="3" s="1"/>
  <c r="A97" i="2" l="1"/>
  <c r="C97" i="2" s="1"/>
  <c r="D96" i="3"/>
  <c r="B97" i="3" s="1"/>
  <c r="A97" i="3"/>
  <c r="E96" i="3"/>
  <c r="C95" i="3"/>
  <c r="F95" i="3" s="1"/>
  <c r="A98" i="2" l="1"/>
  <c r="C98" i="2" s="1"/>
  <c r="E97" i="3"/>
  <c r="D97" i="3"/>
  <c r="B98" i="3" s="1"/>
  <c r="A98" i="3"/>
  <c r="C96" i="3"/>
  <c r="F96" i="3" s="1"/>
  <c r="A99" i="2" l="1"/>
  <c r="C99" i="2" s="1"/>
  <c r="D98" i="3"/>
  <c r="B99" i="3" s="1"/>
  <c r="A99" i="3"/>
  <c r="E98" i="3"/>
  <c r="C97" i="3"/>
  <c r="F97" i="3" s="1"/>
  <c r="A100" i="2" l="1"/>
  <c r="C100" i="2" s="1"/>
  <c r="E99" i="3"/>
  <c r="D99" i="3"/>
  <c r="B100" i="3" s="1"/>
  <c r="A100" i="3"/>
  <c r="C98" i="3"/>
  <c r="F98" i="3" s="1"/>
  <c r="A101" i="2" l="1"/>
  <c r="C101" i="2" s="1"/>
  <c r="D100" i="3"/>
  <c r="B101" i="3" s="1"/>
  <c r="A101" i="3"/>
  <c r="E100" i="3"/>
  <c r="C99" i="3"/>
  <c r="F99" i="3" s="1"/>
  <c r="A102" i="2" l="1"/>
  <c r="C102" i="2" s="1"/>
  <c r="E101" i="3"/>
  <c r="D101" i="3"/>
  <c r="B102" i="3" s="1"/>
  <c r="A102" i="3"/>
  <c r="C100" i="3"/>
  <c r="F100" i="3" s="1"/>
  <c r="A103" i="2" l="1"/>
  <c r="C103" i="2" s="1"/>
  <c r="D102" i="3"/>
  <c r="B103" i="3" s="1"/>
  <c r="A103" i="3"/>
  <c r="E102" i="3"/>
  <c r="C101" i="3"/>
  <c r="F101" i="3" s="1"/>
  <c r="A104" i="2" l="1"/>
  <c r="C104" i="2" s="1"/>
  <c r="E103" i="3"/>
  <c r="D103" i="3"/>
  <c r="B104" i="3" s="1"/>
  <c r="A104" i="3"/>
  <c r="C102" i="3"/>
  <c r="F102" i="3" s="1"/>
  <c r="A105" i="2" l="1"/>
  <c r="C105" i="2" s="1"/>
  <c r="D104" i="3"/>
  <c r="B105" i="3" s="1"/>
  <c r="A105" i="3"/>
  <c r="E104" i="3"/>
  <c r="C103" i="3"/>
  <c r="F103" i="3" s="1"/>
  <c r="A106" i="2" l="1"/>
  <c r="C106" i="2" s="1"/>
  <c r="E105" i="3"/>
  <c r="D105" i="3"/>
  <c r="B106" i="3" s="1"/>
  <c r="A106" i="3"/>
  <c r="C104" i="3"/>
  <c r="F104" i="3" s="1"/>
  <c r="A107" i="2" l="1"/>
  <c r="C107" i="2" s="1"/>
  <c r="D106" i="3"/>
  <c r="B107" i="3" s="1"/>
  <c r="A107" i="3"/>
  <c r="E106" i="3"/>
  <c r="C105" i="3"/>
  <c r="F105" i="3" s="1"/>
  <c r="A108" i="2" l="1"/>
  <c r="C108" i="2" s="1"/>
  <c r="E107" i="3"/>
  <c r="D107" i="3"/>
  <c r="B108" i="3" s="1"/>
  <c r="A108" i="3"/>
  <c r="C106" i="3"/>
  <c r="F106" i="3" s="1"/>
  <c r="A109" i="2" l="1"/>
  <c r="C109" i="2" s="1"/>
  <c r="D108" i="3"/>
  <c r="B109" i="3" s="1"/>
  <c r="A109" i="3"/>
  <c r="E108" i="3"/>
  <c r="C107" i="3"/>
  <c r="F107" i="3" s="1"/>
  <c r="A110" i="2" l="1"/>
  <c r="C110" i="2" s="1"/>
  <c r="E109" i="3"/>
  <c r="D109" i="3"/>
  <c r="B110" i="3" s="1"/>
  <c r="A110" i="3"/>
  <c r="C108" i="3"/>
  <c r="F108" i="3" s="1"/>
  <c r="A111" i="2" l="1"/>
  <c r="C111" i="2" s="1"/>
  <c r="D110" i="3"/>
  <c r="B111" i="3" s="1"/>
  <c r="A111" i="3"/>
  <c r="E110" i="3"/>
  <c r="C109" i="3"/>
  <c r="F109" i="3" s="1"/>
  <c r="A112" i="2" l="1"/>
  <c r="C112" i="2" s="1"/>
  <c r="E111" i="3"/>
  <c r="D111" i="3"/>
  <c r="B112" i="3" s="1"/>
  <c r="A112" i="3"/>
  <c r="C110" i="3"/>
  <c r="F110" i="3" s="1"/>
  <c r="A113" i="2" l="1"/>
  <c r="C113" i="2" s="1"/>
  <c r="D112" i="3"/>
  <c r="B113" i="3" s="1"/>
  <c r="A113" i="3"/>
  <c r="E112" i="3"/>
  <c r="C111" i="3"/>
  <c r="F111" i="3" s="1"/>
  <c r="A114" i="2" l="1"/>
  <c r="C114" i="2" s="1"/>
  <c r="E113" i="3"/>
  <c r="D113" i="3"/>
  <c r="B114" i="3" s="1"/>
  <c r="A114" i="3"/>
  <c r="C112" i="3"/>
  <c r="F112" i="3" s="1"/>
  <c r="A115" i="2" l="1"/>
  <c r="C115" i="2" s="1"/>
  <c r="D114" i="3"/>
  <c r="B115" i="3" s="1"/>
  <c r="A115" i="3"/>
  <c r="E114" i="3"/>
  <c r="C113" i="3"/>
  <c r="F113" i="3" s="1"/>
  <c r="A116" i="2" l="1"/>
  <c r="C116" i="2" s="1"/>
  <c r="E115" i="3"/>
  <c r="D115" i="3"/>
  <c r="B116" i="3" s="1"/>
  <c r="A116" i="3"/>
  <c r="C114" i="3"/>
  <c r="F114" i="3" s="1"/>
  <c r="A117" i="2" l="1"/>
  <c r="C117" i="2" s="1"/>
  <c r="D116" i="3"/>
  <c r="B117" i="3" s="1"/>
  <c r="A117" i="3"/>
  <c r="E116" i="3"/>
  <c r="C115" i="3"/>
  <c r="F115" i="3" s="1"/>
  <c r="A118" i="2" l="1"/>
  <c r="C118" i="2" s="1"/>
  <c r="E117" i="3"/>
  <c r="D117" i="3"/>
  <c r="B118" i="3" s="1"/>
  <c r="A118" i="3"/>
  <c r="C116" i="3"/>
  <c r="F116" i="3" s="1"/>
  <c r="A119" i="2" l="1"/>
  <c r="C119" i="2" s="1"/>
  <c r="D118" i="3"/>
  <c r="B119" i="3" s="1"/>
  <c r="A119" i="3"/>
  <c r="E118" i="3"/>
  <c r="C117" i="3"/>
  <c r="F117" i="3" s="1"/>
  <c r="A120" i="2" l="1"/>
  <c r="C120" i="2" s="1"/>
  <c r="D119" i="3"/>
  <c r="B120" i="3" s="1"/>
  <c r="A120" i="3"/>
  <c r="E119" i="3"/>
  <c r="C118" i="3"/>
  <c r="F118" i="3" s="1"/>
  <c r="A121" i="2" l="1"/>
  <c r="C121" i="2" s="1"/>
  <c r="E120" i="3"/>
  <c r="D120" i="3"/>
  <c r="B121" i="3" s="1"/>
  <c r="A121" i="3"/>
  <c r="C119" i="3"/>
  <c r="F119" i="3" s="1"/>
  <c r="A122" i="2" l="1"/>
  <c r="C122" i="2" s="1"/>
  <c r="E121" i="3"/>
  <c r="D121" i="3"/>
  <c r="B122" i="3" s="1"/>
  <c r="A122" i="3"/>
  <c r="C120" i="3"/>
  <c r="F120" i="3" s="1"/>
  <c r="A123" i="2" l="1"/>
  <c r="C123" i="2" s="1"/>
  <c r="E122" i="3"/>
  <c r="D122" i="3"/>
  <c r="B123" i="3" s="1"/>
  <c r="A123" i="3"/>
  <c r="C121" i="3"/>
  <c r="F121" i="3" s="1"/>
  <c r="A124" i="2" l="1"/>
  <c r="C124" i="2" s="1"/>
  <c r="D123" i="3"/>
  <c r="B124" i="3" s="1"/>
  <c r="A124" i="3"/>
  <c r="E123" i="3"/>
  <c r="C122" i="3"/>
  <c r="F122" i="3" s="1"/>
  <c r="A125" i="2" l="1"/>
  <c r="C125" i="2" s="1"/>
  <c r="E124" i="3"/>
  <c r="D124" i="3"/>
  <c r="B125" i="3" s="1"/>
  <c r="A125" i="3"/>
  <c r="C123" i="3"/>
  <c r="F123" i="3" s="1"/>
  <c r="A126" i="2" l="1"/>
  <c r="C126" i="2" s="1"/>
  <c r="D125" i="3"/>
  <c r="B126" i="3" s="1"/>
  <c r="A126" i="3"/>
  <c r="E125" i="3"/>
  <c r="C124" i="3"/>
  <c r="F124" i="3" s="1"/>
  <c r="A127" i="2" l="1"/>
  <c r="C127" i="2" s="1"/>
  <c r="E126" i="3"/>
  <c r="D126" i="3"/>
  <c r="B127" i="3" s="1"/>
  <c r="A127" i="3"/>
  <c r="C125" i="3"/>
  <c r="F125" i="3" s="1"/>
  <c r="A128" i="2" l="1"/>
  <c r="C128" i="2" s="1"/>
  <c r="D127" i="3"/>
  <c r="B128" i="3" s="1"/>
  <c r="A128" i="3"/>
  <c r="E127" i="3"/>
  <c r="C126" i="3"/>
  <c r="F126" i="3" s="1"/>
  <c r="A129" i="2" l="1"/>
  <c r="C129" i="2" s="1"/>
  <c r="E128" i="3"/>
  <c r="D128" i="3"/>
  <c r="B129" i="3" s="1"/>
  <c r="A129" i="3"/>
  <c r="C127" i="3"/>
  <c r="F127" i="3" s="1"/>
  <c r="A130" i="2" l="1"/>
  <c r="C130" i="2" s="1"/>
  <c r="D129" i="3"/>
  <c r="B130" i="3" s="1"/>
  <c r="A130" i="3"/>
  <c r="E129" i="3"/>
  <c r="C128" i="3"/>
  <c r="F128" i="3" s="1"/>
  <c r="A131" i="2" l="1"/>
  <c r="C131" i="2" s="1"/>
  <c r="E130" i="3"/>
  <c r="D130" i="3"/>
  <c r="B131" i="3" s="1"/>
  <c r="A131" i="3"/>
  <c r="C129" i="3"/>
  <c r="F129" i="3" s="1"/>
  <c r="A132" i="2" l="1"/>
  <c r="C132" i="2" s="1"/>
  <c r="E131" i="3"/>
  <c r="D131" i="3"/>
  <c r="B132" i="3" s="1"/>
  <c r="A132" i="3"/>
  <c r="C130" i="3"/>
  <c r="F130" i="3" s="1"/>
  <c r="A133" i="2" l="1"/>
  <c r="C133" i="2" s="1"/>
  <c r="D132" i="3"/>
  <c r="B133" i="3" s="1"/>
  <c r="A133" i="3"/>
  <c r="E132" i="3"/>
  <c r="C131" i="3"/>
  <c r="F131" i="3" s="1"/>
  <c r="A134" i="2" l="1"/>
  <c r="C134" i="2" s="1"/>
  <c r="E133" i="3"/>
  <c r="D133" i="3"/>
  <c r="B134" i="3" s="1"/>
  <c r="A134" i="3"/>
  <c r="C132" i="3"/>
  <c r="F132" i="3" s="1"/>
  <c r="A135" i="2" l="1"/>
  <c r="C135" i="2" s="1"/>
  <c r="D134" i="3"/>
  <c r="B135" i="3" s="1"/>
  <c r="A135" i="3"/>
  <c r="E134" i="3"/>
  <c r="C133" i="3"/>
  <c r="F133" i="3" s="1"/>
  <c r="A136" i="2" l="1"/>
  <c r="C136" i="2" s="1"/>
  <c r="E135" i="3"/>
  <c r="D135" i="3"/>
  <c r="B136" i="3" s="1"/>
  <c r="A136" i="3"/>
  <c r="C134" i="3"/>
  <c r="F134" i="3" s="1"/>
  <c r="A137" i="2" l="1"/>
  <c r="C137" i="2" s="1"/>
  <c r="E136" i="3"/>
  <c r="D136" i="3"/>
  <c r="B137" i="3" s="1"/>
  <c r="A137" i="3"/>
  <c r="C135" i="3"/>
  <c r="F135" i="3" s="1"/>
  <c r="A138" i="2" l="1"/>
  <c r="C138" i="2" s="1"/>
  <c r="E137" i="3"/>
  <c r="D137" i="3"/>
  <c r="B138" i="3" s="1"/>
  <c r="A138" i="3"/>
  <c r="C136" i="3"/>
  <c r="F136" i="3" s="1"/>
  <c r="A139" i="2" l="1"/>
  <c r="C139" i="2" s="1"/>
  <c r="D138" i="3"/>
  <c r="B139" i="3" s="1"/>
  <c r="A139" i="3"/>
  <c r="E138" i="3"/>
  <c r="C137" i="3"/>
  <c r="F137" i="3" s="1"/>
  <c r="A140" i="2" l="1"/>
  <c r="C140" i="2" s="1"/>
  <c r="E139" i="3"/>
  <c r="D139" i="3"/>
  <c r="B140" i="3" s="1"/>
  <c r="A140" i="3"/>
  <c r="C138" i="3"/>
  <c r="F138" i="3" s="1"/>
  <c r="A141" i="2" l="1"/>
  <c r="C141" i="2" s="1"/>
  <c r="D140" i="3"/>
  <c r="B141" i="3" s="1"/>
  <c r="A141" i="3"/>
  <c r="E140" i="3"/>
  <c r="C139" i="3"/>
  <c r="F139" i="3" s="1"/>
  <c r="A142" i="2" l="1"/>
  <c r="C142" i="2" s="1"/>
  <c r="E141" i="3"/>
  <c r="D141" i="3"/>
  <c r="B142" i="3" s="1"/>
  <c r="A142" i="3"/>
  <c r="C140" i="3"/>
  <c r="F140" i="3" s="1"/>
  <c r="A143" i="2" l="1"/>
  <c r="C143" i="2" s="1"/>
  <c r="E142" i="3"/>
  <c r="D142" i="3"/>
  <c r="B143" i="3" s="1"/>
  <c r="A143" i="3"/>
  <c r="C141" i="3"/>
  <c r="F141" i="3" s="1"/>
  <c r="A144" i="2" l="1"/>
  <c r="C144" i="2" s="1"/>
  <c r="D143" i="3"/>
  <c r="B144" i="3" s="1"/>
  <c r="A144" i="3"/>
  <c r="E143" i="3"/>
  <c r="C142" i="3"/>
  <c r="F142" i="3" s="1"/>
  <c r="A145" i="2" l="1"/>
  <c r="C145" i="2" s="1"/>
  <c r="E144" i="3"/>
  <c r="D144" i="3"/>
  <c r="B145" i="3" s="1"/>
  <c r="A145" i="3"/>
  <c r="C143" i="3"/>
  <c r="F143" i="3" s="1"/>
  <c r="A146" i="2" l="1"/>
  <c r="C146" i="2" s="1"/>
  <c r="D145" i="3"/>
  <c r="B146" i="3" s="1"/>
  <c r="A146" i="3"/>
  <c r="E145" i="3"/>
  <c r="C144" i="3"/>
  <c r="F144" i="3" s="1"/>
  <c r="A147" i="2" l="1"/>
  <c r="C147" i="2" s="1"/>
  <c r="E146" i="3"/>
  <c r="D146" i="3"/>
  <c r="B147" i="3" s="1"/>
  <c r="A147" i="3"/>
  <c r="C145" i="3"/>
  <c r="F145" i="3" s="1"/>
  <c r="A148" i="2" l="1"/>
  <c r="C148" i="2" s="1"/>
  <c r="E147" i="3"/>
  <c r="D147" i="3"/>
  <c r="B148" i="3" s="1"/>
  <c r="A148" i="3"/>
  <c r="C146" i="3"/>
  <c r="F146" i="3" s="1"/>
  <c r="A149" i="2" l="1"/>
  <c r="C149" i="2" s="1"/>
  <c r="D148" i="3"/>
  <c r="B149" i="3" s="1"/>
  <c r="A149" i="3"/>
  <c r="E148" i="3"/>
  <c r="C147" i="3"/>
  <c r="F147" i="3" s="1"/>
  <c r="A150" i="2" l="1"/>
  <c r="C150" i="2" s="1"/>
  <c r="E149" i="3"/>
  <c r="D149" i="3"/>
  <c r="B150" i="3" s="1"/>
  <c r="A150" i="3"/>
  <c r="C148" i="3"/>
  <c r="F148" i="3" s="1"/>
  <c r="A151" i="2" l="1"/>
  <c r="C151" i="2" s="1"/>
  <c r="E150" i="3"/>
  <c r="D150" i="3"/>
  <c r="B151" i="3" s="1"/>
  <c r="A151" i="3"/>
  <c r="C149" i="3"/>
  <c r="F149" i="3" s="1"/>
  <c r="A152" i="2" l="1"/>
  <c r="C152" i="2" s="1"/>
  <c r="D151" i="3"/>
  <c r="B152" i="3" s="1"/>
  <c r="A152" i="3"/>
  <c r="E151" i="3"/>
  <c r="C150" i="3"/>
  <c r="F150" i="3" s="1"/>
  <c r="A153" i="2" l="1"/>
  <c r="C153" i="2" s="1"/>
  <c r="E152" i="3"/>
  <c r="D152" i="3"/>
  <c r="B153" i="3" s="1"/>
  <c r="A153" i="3"/>
  <c r="C151" i="3"/>
  <c r="F151" i="3" s="1"/>
  <c r="A154" i="2" l="1"/>
  <c r="C154" i="2" s="1"/>
  <c r="D153" i="3"/>
  <c r="B154" i="3" s="1"/>
  <c r="A154" i="3"/>
  <c r="E153" i="3"/>
  <c r="C152" i="3"/>
  <c r="F152" i="3" s="1"/>
  <c r="A155" i="2" l="1"/>
  <c r="C155" i="2" s="1"/>
  <c r="E154" i="3"/>
  <c r="D154" i="3"/>
  <c r="B155" i="3" s="1"/>
  <c r="A155" i="3"/>
  <c r="C153" i="3"/>
  <c r="F153" i="3" s="1"/>
  <c r="A156" i="2" l="1"/>
  <c r="C156" i="2" s="1"/>
  <c r="D155" i="3"/>
  <c r="B156" i="3" s="1"/>
  <c r="A156" i="3"/>
  <c r="E155" i="3"/>
  <c r="C154" i="3"/>
  <c r="F154" i="3" s="1"/>
  <c r="A157" i="2" l="1"/>
  <c r="C157" i="2" s="1"/>
  <c r="E156" i="3"/>
  <c r="D156" i="3"/>
  <c r="B157" i="3" s="1"/>
  <c r="A157" i="3"/>
  <c r="C155" i="3"/>
  <c r="F155" i="3" s="1"/>
  <c r="A158" i="2" l="1"/>
  <c r="C158" i="2" s="1"/>
  <c r="D157" i="3"/>
  <c r="B158" i="3" s="1"/>
  <c r="A158" i="3"/>
  <c r="E157" i="3"/>
  <c r="C156" i="3"/>
  <c r="F156" i="3" s="1"/>
  <c r="A159" i="2" l="1"/>
  <c r="C159" i="2" s="1"/>
  <c r="E158" i="3"/>
  <c r="D158" i="3"/>
  <c r="B159" i="3" s="1"/>
  <c r="A159" i="3"/>
  <c r="C157" i="3"/>
  <c r="F157" i="3" s="1"/>
  <c r="A160" i="2" l="1"/>
  <c r="C160" i="2" s="1"/>
  <c r="D159" i="3"/>
  <c r="B160" i="3" s="1"/>
  <c r="A160" i="3"/>
  <c r="E159" i="3"/>
  <c r="C158" i="3"/>
  <c r="F158" i="3" s="1"/>
  <c r="A161" i="2" l="1"/>
  <c r="C161" i="2" s="1"/>
  <c r="E160" i="3"/>
  <c r="D160" i="3"/>
  <c r="B161" i="3" s="1"/>
  <c r="A161" i="3"/>
  <c r="C159" i="3"/>
  <c r="F159" i="3" s="1"/>
  <c r="A162" i="2" l="1"/>
  <c r="C162" i="2" s="1"/>
  <c r="E161" i="3"/>
  <c r="D161" i="3"/>
  <c r="B162" i="3" s="1"/>
  <c r="A162" i="3"/>
  <c r="C160" i="3"/>
  <c r="F160" i="3" s="1"/>
  <c r="A163" i="2" l="1"/>
  <c r="C163" i="2" s="1"/>
  <c r="E162" i="3"/>
  <c r="D162" i="3"/>
  <c r="B163" i="3" s="1"/>
  <c r="A163" i="3"/>
  <c r="C161" i="3"/>
  <c r="F161" i="3" s="1"/>
  <c r="A164" i="2" l="1"/>
  <c r="C164" i="2" s="1"/>
  <c r="E163" i="3"/>
  <c r="D163" i="3"/>
  <c r="B164" i="3" s="1"/>
  <c r="A164" i="3"/>
  <c r="C162" i="3"/>
  <c r="F162" i="3" s="1"/>
  <c r="A165" i="2" l="1"/>
  <c r="C165" i="2" s="1"/>
  <c r="E164" i="3"/>
  <c r="D164" i="3"/>
  <c r="B165" i="3" s="1"/>
  <c r="A165" i="3"/>
  <c r="C163" i="3"/>
  <c r="F163" i="3" s="1"/>
  <c r="A166" i="2" l="1"/>
  <c r="C166" i="2" s="1"/>
  <c r="D165" i="3"/>
  <c r="B166" i="3" s="1"/>
  <c r="A166" i="3"/>
  <c r="E165" i="3"/>
  <c r="C164" i="3"/>
  <c r="F164" i="3" s="1"/>
  <c r="A167" i="2" l="1"/>
  <c r="C167" i="2" s="1"/>
  <c r="E166" i="3"/>
  <c r="D166" i="3"/>
  <c r="B167" i="3" s="1"/>
  <c r="A167" i="3"/>
  <c r="C165" i="3"/>
  <c r="F165" i="3" s="1"/>
  <c r="A168" i="2" l="1"/>
  <c r="C168" i="2" s="1"/>
  <c r="D167" i="3"/>
  <c r="B168" i="3" s="1"/>
  <c r="A168" i="3"/>
  <c r="E167" i="3"/>
  <c r="C166" i="3"/>
  <c r="F166" i="3" s="1"/>
  <c r="A169" i="2" l="1"/>
  <c r="C169" i="2" s="1"/>
  <c r="E168" i="3"/>
  <c r="D168" i="3"/>
  <c r="B169" i="3" s="1"/>
  <c r="A169" i="3"/>
  <c r="C167" i="3"/>
  <c r="F167" i="3" s="1"/>
  <c r="A170" i="2" l="1"/>
  <c r="C170" i="2" s="1"/>
  <c r="D169" i="3"/>
  <c r="B170" i="3" s="1"/>
  <c r="A170" i="3"/>
  <c r="E169" i="3"/>
  <c r="C168" i="3"/>
  <c r="F168" i="3" s="1"/>
  <c r="A171" i="2" l="1"/>
  <c r="C171" i="2" s="1"/>
  <c r="E170" i="3"/>
  <c r="D170" i="3"/>
  <c r="B171" i="3" s="1"/>
  <c r="A171" i="3"/>
  <c r="C169" i="3"/>
  <c r="F169" i="3" s="1"/>
  <c r="A172" i="2" l="1"/>
  <c r="C172" i="2" s="1"/>
  <c r="E171" i="3"/>
  <c r="D171" i="3"/>
  <c r="B172" i="3" s="1"/>
  <c r="A172" i="3"/>
  <c r="C170" i="3"/>
  <c r="F170" i="3" s="1"/>
  <c r="A173" i="2" l="1"/>
  <c r="C173" i="2" s="1"/>
  <c r="E172" i="3"/>
  <c r="D172" i="3"/>
  <c r="B173" i="3" s="1"/>
  <c r="A173" i="3"/>
  <c r="C171" i="3"/>
  <c r="F171" i="3" s="1"/>
  <c r="A174" i="2" l="1"/>
  <c r="C174" i="2" s="1"/>
  <c r="D173" i="3"/>
  <c r="B174" i="3" s="1"/>
  <c r="A174" i="3"/>
  <c r="E173" i="3"/>
  <c r="C172" i="3"/>
  <c r="F172" i="3" s="1"/>
  <c r="A175" i="2" l="1"/>
  <c r="C175" i="2" s="1"/>
  <c r="E174" i="3"/>
  <c r="D174" i="3"/>
  <c r="B175" i="3" s="1"/>
  <c r="A175" i="3"/>
  <c r="C173" i="3"/>
  <c r="F173" i="3" s="1"/>
  <c r="A176" i="2" l="1"/>
  <c r="C176" i="2" s="1"/>
  <c r="D175" i="3"/>
  <c r="B176" i="3" s="1"/>
  <c r="A176" i="3"/>
  <c r="E175" i="3"/>
  <c r="C174" i="3"/>
  <c r="F174" i="3" s="1"/>
  <c r="A177" i="2" l="1"/>
  <c r="C177" i="2" s="1"/>
  <c r="D176" i="3"/>
  <c r="B177" i="3" s="1"/>
  <c r="A177" i="3"/>
  <c r="E176" i="3"/>
  <c r="C175" i="3"/>
  <c r="F175" i="3" s="1"/>
  <c r="A178" i="2" l="1"/>
  <c r="C178" i="2" s="1"/>
  <c r="E177" i="3"/>
  <c r="D177" i="3"/>
  <c r="B178" i="3" s="1"/>
  <c r="A178" i="3"/>
  <c r="C176" i="3"/>
  <c r="F176" i="3" s="1"/>
  <c r="A179" i="2" l="1"/>
  <c r="C179" i="2" s="1"/>
  <c r="D178" i="3"/>
  <c r="B179" i="3" s="1"/>
  <c r="A179" i="3"/>
  <c r="E178" i="3"/>
  <c r="C177" i="3"/>
  <c r="F177" i="3" s="1"/>
  <c r="A180" i="2" l="1"/>
  <c r="C180" i="2" s="1"/>
  <c r="E179" i="3"/>
  <c r="D179" i="3"/>
  <c r="B180" i="3" s="1"/>
  <c r="A180" i="3"/>
  <c r="C178" i="3"/>
  <c r="F178" i="3" s="1"/>
  <c r="A181" i="2" l="1"/>
  <c r="C181" i="2" s="1"/>
  <c r="D180" i="3"/>
  <c r="B181" i="3" s="1"/>
  <c r="A181" i="3"/>
  <c r="E180" i="3"/>
  <c r="C179" i="3"/>
  <c r="F179" i="3" s="1"/>
  <c r="A182" i="2" l="1"/>
  <c r="C182" i="2" s="1"/>
  <c r="E181" i="3"/>
  <c r="D181" i="3"/>
  <c r="B182" i="3" s="1"/>
  <c r="A182" i="3"/>
  <c r="C180" i="3"/>
  <c r="F180" i="3" s="1"/>
  <c r="A183" i="2" l="1"/>
  <c r="C183" i="2" s="1"/>
  <c r="D182" i="3"/>
  <c r="B183" i="3" s="1"/>
  <c r="A183" i="3"/>
  <c r="E182" i="3"/>
  <c r="C181" i="3"/>
  <c r="F181" i="3" s="1"/>
  <c r="A184" i="2" l="1"/>
  <c r="C184" i="2" s="1"/>
  <c r="E183" i="3"/>
  <c r="D183" i="3"/>
  <c r="B184" i="3" s="1"/>
  <c r="A184" i="3"/>
  <c r="C182" i="3"/>
  <c r="F182" i="3" s="1"/>
  <c r="A185" i="2" l="1"/>
  <c r="C185" i="2" s="1"/>
  <c r="E184" i="3"/>
  <c r="D184" i="3"/>
  <c r="B185" i="3" s="1"/>
  <c r="A185" i="3"/>
  <c r="C183" i="3"/>
  <c r="F183" i="3" s="1"/>
  <c r="A186" i="2" l="1"/>
  <c r="C186" i="2" s="1"/>
  <c r="D185" i="3"/>
  <c r="B186" i="3" s="1"/>
  <c r="A186" i="3"/>
  <c r="E185" i="3"/>
  <c r="C184" i="3"/>
  <c r="F184" i="3" s="1"/>
  <c r="A187" i="2" l="1"/>
  <c r="C187" i="2" s="1"/>
  <c r="E186" i="3"/>
  <c r="D186" i="3"/>
  <c r="B187" i="3" s="1"/>
  <c r="A187" i="3"/>
  <c r="C185" i="3"/>
  <c r="F185" i="3" s="1"/>
  <c r="A188" i="2" l="1"/>
  <c r="C188" i="2" s="1"/>
  <c r="E187" i="3"/>
  <c r="D187" i="3"/>
  <c r="B188" i="3" s="1"/>
  <c r="A188" i="3"/>
  <c r="C186" i="3"/>
  <c r="F186" i="3" s="1"/>
  <c r="A189" i="2" l="1"/>
  <c r="C189" i="2" s="1"/>
  <c r="E188" i="3"/>
  <c r="D188" i="3"/>
  <c r="B189" i="3" s="1"/>
  <c r="A189" i="3"/>
  <c r="C187" i="3"/>
  <c r="F187" i="3" s="1"/>
  <c r="A190" i="2" l="1"/>
  <c r="C190" i="2" s="1"/>
  <c r="D189" i="3"/>
  <c r="B190" i="3" s="1"/>
  <c r="A190" i="3"/>
  <c r="E189" i="3"/>
  <c r="C188" i="3"/>
  <c r="F188" i="3" s="1"/>
  <c r="A191" i="2" l="1"/>
  <c r="C191" i="2" s="1"/>
  <c r="E190" i="3"/>
  <c r="D190" i="3"/>
  <c r="B191" i="3" s="1"/>
  <c r="A191" i="3"/>
  <c r="C189" i="3"/>
  <c r="F189" i="3" s="1"/>
  <c r="A192" i="2" l="1"/>
  <c r="C192" i="2" s="1"/>
  <c r="D191" i="3"/>
  <c r="B192" i="3" s="1"/>
  <c r="A192" i="3"/>
  <c r="E191" i="3"/>
  <c r="C190" i="3"/>
  <c r="F190" i="3" s="1"/>
  <c r="A193" i="2" l="1"/>
  <c r="C193" i="2" s="1"/>
  <c r="E192" i="3"/>
  <c r="D192" i="3"/>
  <c r="B193" i="3" s="1"/>
  <c r="A193" i="3"/>
  <c r="C191" i="3"/>
  <c r="F191" i="3" s="1"/>
  <c r="A194" i="2" l="1"/>
  <c r="C194" i="2" s="1"/>
  <c r="E193" i="3"/>
  <c r="D193" i="3"/>
  <c r="B194" i="3" s="1"/>
  <c r="A194" i="3"/>
  <c r="C192" i="3"/>
  <c r="F192" i="3" s="1"/>
  <c r="A195" i="2" l="1"/>
  <c r="C195" i="2" s="1"/>
  <c r="D194" i="3"/>
  <c r="B195" i="3" s="1"/>
  <c r="A195" i="3"/>
  <c r="E194" i="3"/>
  <c r="C193" i="3"/>
  <c r="F193" i="3" s="1"/>
  <c r="A196" i="2" l="1"/>
  <c r="C196" i="2" s="1"/>
  <c r="E195" i="3"/>
  <c r="D195" i="3"/>
  <c r="B196" i="3" s="1"/>
  <c r="A196" i="3"/>
  <c r="C194" i="3"/>
  <c r="F194" i="3" s="1"/>
  <c r="A197" i="2" l="1"/>
  <c r="C197" i="2" s="1"/>
  <c r="E196" i="3"/>
  <c r="D196" i="3"/>
  <c r="B197" i="3" s="1"/>
  <c r="A197" i="3"/>
  <c r="C195" i="3"/>
  <c r="F195" i="3" s="1"/>
  <c r="A198" i="2" l="1"/>
  <c r="C198" i="2" s="1"/>
  <c r="E197" i="3"/>
  <c r="D197" i="3"/>
  <c r="B198" i="3" s="1"/>
  <c r="A198" i="3"/>
  <c r="C196" i="3"/>
  <c r="F196" i="3" s="1"/>
  <c r="A199" i="2" l="1"/>
  <c r="C199" i="2" s="1"/>
  <c r="D198" i="3"/>
  <c r="B199" i="3" s="1"/>
  <c r="A199" i="3"/>
  <c r="E198" i="3"/>
  <c r="C197" i="3"/>
  <c r="F197" i="3" s="1"/>
  <c r="A200" i="2" l="1"/>
  <c r="C200" i="2" s="1"/>
  <c r="E199" i="3"/>
  <c r="D199" i="3"/>
  <c r="B200" i="3" s="1"/>
  <c r="A200" i="3"/>
  <c r="C198" i="3"/>
  <c r="F198" i="3" s="1"/>
  <c r="A201" i="2" l="1"/>
  <c r="C201" i="2" s="1"/>
  <c r="E200" i="3"/>
  <c r="D200" i="3"/>
  <c r="B201" i="3" s="1"/>
  <c r="A201" i="3"/>
  <c r="C199" i="3"/>
  <c r="F199" i="3" s="1"/>
  <c r="A202" i="2" l="1"/>
  <c r="C202" i="2" s="1"/>
  <c r="D201" i="3"/>
  <c r="B202" i="3" s="1"/>
  <c r="A202" i="3"/>
  <c r="E201" i="3"/>
  <c r="C200" i="3"/>
  <c r="F200" i="3" s="1"/>
  <c r="A203" i="2" l="1"/>
  <c r="C203" i="2" s="1"/>
  <c r="E202" i="3"/>
  <c r="D202" i="3"/>
  <c r="B203" i="3" s="1"/>
  <c r="A203" i="3"/>
  <c r="C201" i="3"/>
  <c r="F201" i="3" s="1"/>
  <c r="A204" i="2" l="1"/>
  <c r="C204" i="2" s="1"/>
  <c r="E203" i="3"/>
  <c r="D203" i="3"/>
  <c r="B204" i="3" s="1"/>
  <c r="A204" i="3"/>
  <c r="C202" i="3"/>
  <c r="F202" i="3" s="1"/>
  <c r="A205" i="2" l="1"/>
  <c r="C205" i="2" s="1"/>
  <c r="E204" i="3"/>
  <c r="D204" i="3"/>
  <c r="B205" i="3" s="1"/>
  <c r="A205" i="3"/>
  <c r="C203" i="3"/>
  <c r="F203" i="3" s="1"/>
  <c r="A206" i="2" l="1"/>
  <c r="C206" i="2" s="1"/>
  <c r="D205" i="3"/>
  <c r="B206" i="3" s="1"/>
  <c r="A206" i="3"/>
  <c r="E205" i="3"/>
  <c r="C204" i="3"/>
  <c r="F204" i="3" s="1"/>
  <c r="A207" i="2" l="1"/>
  <c r="C207" i="2" s="1"/>
  <c r="E206" i="3"/>
  <c r="D206" i="3"/>
  <c r="B207" i="3" s="1"/>
  <c r="A207" i="3"/>
  <c r="C205" i="3"/>
  <c r="F205" i="3" s="1"/>
  <c r="A208" i="2" l="1"/>
  <c r="C208" i="2" s="1"/>
  <c r="D207" i="3"/>
  <c r="B208" i="3" s="1"/>
  <c r="A208" i="3"/>
  <c r="E207" i="3"/>
  <c r="C206" i="3"/>
  <c r="F206" i="3" s="1"/>
  <c r="A209" i="2" l="1"/>
  <c r="C209" i="2" s="1"/>
  <c r="E208" i="3"/>
  <c r="D208" i="3"/>
  <c r="B209" i="3" s="1"/>
  <c r="A209" i="3"/>
  <c r="C207" i="3"/>
  <c r="F207" i="3" s="1"/>
  <c r="A210" i="2" l="1"/>
  <c r="C210" i="2" s="1"/>
  <c r="D209" i="3"/>
  <c r="B210" i="3" s="1"/>
  <c r="A210" i="3"/>
  <c r="E209" i="3"/>
  <c r="C208" i="3"/>
  <c r="F208" i="3" s="1"/>
  <c r="A211" i="2" l="1"/>
  <c r="C211" i="2" s="1"/>
  <c r="E210" i="3"/>
  <c r="D210" i="3"/>
  <c r="B211" i="3" s="1"/>
  <c r="A211" i="3"/>
  <c r="C209" i="3"/>
  <c r="F209" i="3" s="1"/>
  <c r="A212" i="2" l="1"/>
  <c r="C212" i="2" s="1"/>
  <c r="D211" i="3"/>
  <c r="B212" i="3" s="1"/>
  <c r="A212" i="3"/>
  <c r="E211" i="3"/>
  <c r="C210" i="3"/>
  <c r="F210" i="3" s="1"/>
  <c r="A213" i="2" l="1"/>
  <c r="C213" i="2" s="1"/>
  <c r="E212" i="3"/>
  <c r="D212" i="3"/>
  <c r="B213" i="3" s="1"/>
  <c r="A213" i="3"/>
  <c r="C211" i="3"/>
  <c r="F211" i="3" s="1"/>
  <c r="A214" i="2" l="1"/>
  <c r="C214" i="2" s="1"/>
  <c r="E213" i="3"/>
  <c r="D213" i="3"/>
  <c r="B214" i="3" s="1"/>
  <c r="A214" i="3"/>
  <c r="C212" i="3"/>
  <c r="F212" i="3" s="1"/>
  <c r="A215" i="2" l="1"/>
  <c r="C215" i="2" s="1"/>
  <c r="D214" i="3"/>
  <c r="B215" i="3" s="1"/>
  <c r="A215" i="3"/>
  <c r="E214" i="3"/>
  <c r="C213" i="3"/>
  <c r="F213" i="3" s="1"/>
  <c r="A216" i="2" l="1"/>
  <c r="C216" i="2" s="1"/>
  <c r="E215" i="3"/>
  <c r="D215" i="3"/>
  <c r="B216" i="3" s="1"/>
  <c r="A216" i="3"/>
  <c r="C214" i="3"/>
  <c r="F214" i="3" s="1"/>
  <c r="A217" i="2" l="1"/>
  <c r="C217" i="2" s="1"/>
  <c r="D216" i="3"/>
  <c r="B217" i="3" s="1"/>
  <c r="A217" i="3"/>
  <c r="E216" i="3"/>
  <c r="C215" i="3"/>
  <c r="F215" i="3" s="1"/>
  <c r="A218" i="2" l="1"/>
  <c r="C218" i="2" s="1"/>
  <c r="E217" i="3"/>
  <c r="D217" i="3"/>
  <c r="B218" i="3" s="1"/>
  <c r="A218" i="3"/>
  <c r="C216" i="3"/>
  <c r="F216" i="3" s="1"/>
  <c r="A219" i="2" l="1"/>
  <c r="C219" i="2" s="1"/>
  <c r="E218" i="3"/>
  <c r="D218" i="3"/>
  <c r="B219" i="3" s="1"/>
  <c r="A219" i="3"/>
  <c r="C217" i="3"/>
  <c r="F217" i="3" s="1"/>
  <c r="A220" i="2" l="1"/>
  <c r="C220" i="2" s="1"/>
  <c r="D219" i="3"/>
  <c r="B220" i="3" s="1"/>
  <c r="A220" i="3"/>
  <c r="E219" i="3"/>
  <c r="C218" i="3"/>
  <c r="F218" i="3" s="1"/>
  <c r="A221" i="2" l="1"/>
  <c r="C221" i="2" s="1"/>
  <c r="E220" i="3"/>
  <c r="D220" i="3"/>
  <c r="B221" i="3" s="1"/>
  <c r="A221" i="3"/>
  <c r="C219" i="3"/>
  <c r="F219" i="3" s="1"/>
  <c r="A222" i="2" l="1"/>
  <c r="C222" i="2" s="1"/>
  <c r="D221" i="3"/>
  <c r="B222" i="3" s="1"/>
  <c r="A222" i="3"/>
  <c r="E221" i="3"/>
  <c r="C220" i="3"/>
  <c r="F220" i="3" s="1"/>
  <c r="A223" i="2" l="1"/>
  <c r="C223" i="2" s="1"/>
  <c r="E222" i="3"/>
  <c r="D222" i="3"/>
  <c r="B223" i="3" s="1"/>
  <c r="A223" i="3"/>
  <c r="C221" i="3"/>
  <c r="F221" i="3" s="1"/>
  <c r="A224" i="2" l="1"/>
  <c r="C224" i="2" s="1"/>
  <c r="D223" i="3"/>
  <c r="B224" i="3" s="1"/>
  <c r="A224" i="3"/>
  <c r="E223" i="3"/>
  <c r="C222" i="3"/>
  <c r="F222" i="3" s="1"/>
  <c r="A225" i="2" l="1"/>
  <c r="C225" i="2" s="1"/>
  <c r="E224" i="3"/>
  <c r="D224" i="3"/>
  <c r="B225" i="3" s="1"/>
  <c r="A225" i="3"/>
  <c r="C223" i="3"/>
  <c r="F223" i="3" s="1"/>
  <c r="A226" i="2" l="1"/>
  <c r="C226" i="2" s="1"/>
  <c r="D225" i="3"/>
  <c r="B226" i="3" s="1"/>
  <c r="A226" i="3"/>
  <c r="E225" i="3"/>
  <c r="C224" i="3"/>
  <c r="F224" i="3" s="1"/>
  <c r="A227" i="2" l="1"/>
  <c r="C227" i="2" s="1"/>
  <c r="E226" i="3"/>
  <c r="D226" i="3"/>
  <c r="B227" i="3" s="1"/>
  <c r="A227" i="3"/>
  <c r="C225" i="3"/>
  <c r="F225" i="3" s="1"/>
  <c r="A228" i="2" l="1"/>
  <c r="C228" i="2" s="1"/>
  <c r="D227" i="3"/>
  <c r="B228" i="3" s="1"/>
  <c r="A228" i="3"/>
  <c r="E227" i="3"/>
  <c r="C226" i="3"/>
  <c r="F226" i="3" s="1"/>
  <c r="A229" i="2" l="1"/>
  <c r="C229" i="2" s="1"/>
  <c r="E228" i="3"/>
  <c r="D228" i="3"/>
  <c r="B229" i="3" s="1"/>
  <c r="A229" i="3"/>
  <c r="C227" i="3"/>
  <c r="F227" i="3" s="1"/>
  <c r="A230" i="2" l="1"/>
  <c r="C230" i="2" s="1"/>
  <c r="D229" i="3"/>
  <c r="B230" i="3" s="1"/>
  <c r="A230" i="3"/>
  <c r="E229" i="3"/>
  <c r="C228" i="3"/>
  <c r="F228" i="3" s="1"/>
  <c r="A231" i="2" l="1"/>
  <c r="C231" i="2" s="1"/>
  <c r="E230" i="3"/>
  <c r="D230" i="3"/>
  <c r="B231" i="3" s="1"/>
  <c r="A231" i="3"/>
  <c r="C229" i="3"/>
  <c r="F229" i="3" s="1"/>
  <c r="A232" i="2" l="1"/>
  <c r="C232" i="2" s="1"/>
  <c r="D231" i="3"/>
  <c r="B232" i="3" s="1"/>
  <c r="A232" i="3"/>
  <c r="E231" i="3"/>
  <c r="C230" i="3"/>
  <c r="F230" i="3" s="1"/>
  <c r="A233" i="2" l="1"/>
  <c r="C233" i="2" s="1"/>
  <c r="E232" i="3"/>
  <c r="D232" i="3"/>
  <c r="B233" i="3" s="1"/>
  <c r="A233" i="3"/>
  <c r="C231" i="3"/>
  <c r="F231" i="3" s="1"/>
  <c r="A234" i="2" l="1"/>
  <c r="C234" i="2" s="1"/>
  <c r="D233" i="3"/>
  <c r="B234" i="3" s="1"/>
  <c r="A234" i="3"/>
  <c r="E233" i="3"/>
  <c r="C232" i="3"/>
  <c r="F232" i="3" s="1"/>
  <c r="A235" i="2" l="1"/>
  <c r="C235" i="2" s="1"/>
  <c r="E234" i="3"/>
  <c r="D234" i="3"/>
  <c r="B235" i="3" s="1"/>
  <c r="A235" i="3"/>
  <c r="C233" i="3"/>
  <c r="F233" i="3" s="1"/>
  <c r="A236" i="2" l="1"/>
  <c r="C236" i="2" s="1"/>
  <c r="D235" i="3"/>
  <c r="B236" i="3" s="1"/>
  <c r="A236" i="3"/>
  <c r="E235" i="3"/>
  <c r="C234" i="3"/>
  <c r="F234" i="3" s="1"/>
  <c r="A237" i="2" l="1"/>
  <c r="C237" i="2" s="1"/>
  <c r="E236" i="3"/>
  <c r="D236" i="3"/>
  <c r="B237" i="3" s="1"/>
  <c r="A237" i="3"/>
  <c r="C235" i="3"/>
  <c r="F235" i="3" s="1"/>
  <c r="A238" i="2" l="1"/>
  <c r="C238" i="2" s="1"/>
  <c r="D237" i="3"/>
  <c r="B238" i="3" s="1"/>
  <c r="A238" i="3"/>
  <c r="E237" i="3"/>
  <c r="C236" i="3"/>
  <c r="F236" i="3" s="1"/>
  <c r="A239" i="2" l="1"/>
  <c r="C239" i="2" s="1"/>
  <c r="E238" i="3"/>
  <c r="D238" i="3"/>
  <c r="B239" i="3" s="1"/>
  <c r="A239" i="3"/>
  <c r="C237" i="3"/>
  <c r="F237" i="3" s="1"/>
  <c r="A240" i="2" l="1"/>
  <c r="C240" i="2" s="1"/>
  <c r="D239" i="3"/>
  <c r="B240" i="3" s="1"/>
  <c r="A240" i="3"/>
  <c r="E239" i="3"/>
  <c r="C238" i="3"/>
  <c r="F238" i="3" s="1"/>
  <c r="A241" i="2" l="1"/>
  <c r="C241" i="2" s="1"/>
  <c r="E240" i="3"/>
  <c r="D240" i="3"/>
  <c r="B241" i="3" s="1"/>
  <c r="A241" i="3"/>
  <c r="C239" i="3"/>
  <c r="F239" i="3" s="1"/>
  <c r="A242" i="2" l="1"/>
  <c r="C242" i="2" s="1"/>
  <c r="D241" i="3"/>
  <c r="B242" i="3" s="1"/>
  <c r="A242" i="3"/>
  <c r="E241" i="3"/>
  <c r="C240" i="3"/>
  <c r="F240" i="3" s="1"/>
  <c r="A243" i="2" l="1"/>
  <c r="C243" i="2" s="1"/>
  <c r="E242" i="3"/>
  <c r="D242" i="3"/>
  <c r="B243" i="3" s="1"/>
  <c r="A243" i="3"/>
  <c r="C241" i="3"/>
  <c r="F241" i="3" s="1"/>
  <c r="A244" i="2" l="1"/>
  <c r="C244" i="2" s="1"/>
  <c r="D243" i="3"/>
  <c r="B244" i="3" s="1"/>
  <c r="A244" i="3"/>
  <c r="E243" i="3"/>
  <c r="C242" i="3"/>
  <c r="F242" i="3" s="1"/>
  <c r="A245" i="2" l="1"/>
  <c r="C245" i="2" s="1"/>
  <c r="E244" i="3"/>
  <c r="D244" i="3"/>
  <c r="B245" i="3" s="1"/>
  <c r="A245" i="3"/>
  <c r="C243" i="3"/>
  <c r="F243" i="3" s="1"/>
  <c r="A246" i="2" l="1"/>
  <c r="C246" i="2" s="1"/>
  <c r="D245" i="3"/>
  <c r="B246" i="3" s="1"/>
  <c r="A246" i="3"/>
  <c r="E245" i="3"/>
  <c r="C244" i="3"/>
  <c r="F244" i="3" s="1"/>
  <c r="A247" i="2" l="1"/>
  <c r="C247" i="2" s="1"/>
  <c r="E246" i="3"/>
  <c r="D246" i="3"/>
  <c r="B247" i="3" s="1"/>
  <c r="A247" i="3"/>
  <c r="C245" i="3"/>
  <c r="F245" i="3" s="1"/>
  <c r="A248" i="2" l="1"/>
  <c r="C248" i="2" s="1"/>
  <c r="D247" i="3"/>
  <c r="B248" i="3" s="1"/>
  <c r="A248" i="3"/>
  <c r="E247" i="3"/>
  <c r="C246" i="3"/>
  <c r="F246" i="3" s="1"/>
  <c r="A249" i="2" l="1"/>
  <c r="C249" i="2" s="1"/>
  <c r="E248" i="3"/>
  <c r="D248" i="3"/>
  <c r="B249" i="3" s="1"/>
  <c r="A249" i="3"/>
  <c r="C247" i="3"/>
  <c r="F247" i="3" s="1"/>
  <c r="A250" i="2" l="1"/>
  <c r="C250" i="2" s="1"/>
  <c r="D249" i="3"/>
  <c r="B250" i="3" s="1"/>
  <c r="A250" i="3"/>
  <c r="E249" i="3"/>
  <c r="C248" i="3"/>
  <c r="F248" i="3" s="1"/>
  <c r="A251" i="2" l="1"/>
  <c r="C251" i="2" s="1"/>
  <c r="E250" i="3"/>
  <c r="D250" i="3"/>
  <c r="B251" i="3" s="1"/>
  <c r="A251" i="3"/>
  <c r="C249" i="3"/>
  <c r="F249" i="3" s="1"/>
  <c r="A252" i="2" l="1"/>
  <c r="C252" i="2" s="1"/>
  <c r="D251" i="3"/>
  <c r="B252" i="3" s="1"/>
  <c r="A252" i="3"/>
  <c r="E251" i="3"/>
  <c r="C250" i="3"/>
  <c r="F250" i="3" s="1"/>
  <c r="A253" i="2" l="1"/>
  <c r="C253" i="2" s="1"/>
  <c r="E252" i="3"/>
  <c r="D252" i="3"/>
  <c r="B253" i="3" s="1"/>
  <c r="A253" i="3"/>
  <c r="C251" i="3"/>
  <c r="F251" i="3" s="1"/>
  <c r="A254" i="2" l="1"/>
  <c r="C254" i="2" s="1"/>
  <c r="D253" i="3"/>
  <c r="B254" i="3" s="1"/>
  <c r="A254" i="3"/>
  <c r="E253" i="3"/>
  <c r="C252" i="3"/>
  <c r="F252" i="3" s="1"/>
  <c r="A255" i="2" l="1"/>
  <c r="C255" i="2" s="1"/>
  <c r="E254" i="3"/>
  <c r="D254" i="3"/>
  <c r="B255" i="3" s="1"/>
  <c r="A255" i="3"/>
  <c r="C253" i="3"/>
  <c r="F253" i="3" s="1"/>
  <c r="A256" i="2" l="1"/>
  <c r="C256" i="2" s="1"/>
  <c r="D255" i="3"/>
  <c r="B256" i="3" s="1"/>
  <c r="A256" i="3"/>
  <c r="E255" i="3"/>
  <c r="C254" i="3"/>
  <c r="F254" i="3" s="1"/>
  <c r="A257" i="2" l="1"/>
  <c r="C257" i="2" s="1"/>
  <c r="E256" i="3"/>
  <c r="D256" i="3"/>
  <c r="B257" i="3" s="1"/>
  <c r="A257" i="3"/>
  <c r="C255" i="3"/>
  <c r="F255" i="3" s="1"/>
  <c r="A258" i="2" l="1"/>
  <c r="C258" i="2" s="1"/>
  <c r="D257" i="3"/>
  <c r="B258" i="3" s="1"/>
  <c r="A258" i="3"/>
  <c r="E257" i="3"/>
  <c r="C256" i="3"/>
  <c r="F256" i="3" s="1"/>
  <c r="A259" i="2" l="1"/>
  <c r="C259" i="2" s="1"/>
  <c r="E258" i="3"/>
  <c r="D258" i="3"/>
  <c r="B259" i="3" s="1"/>
  <c r="A259" i="3"/>
  <c r="C257" i="3"/>
  <c r="F257" i="3" s="1"/>
  <c r="E259" i="3" l="1"/>
  <c r="A260" i="2"/>
  <c r="C260" i="2" s="1"/>
  <c r="D259" i="3"/>
  <c r="B260" i="3" s="1"/>
  <c r="A260" i="3"/>
  <c r="C258" i="3"/>
  <c r="F258" i="3" s="1"/>
  <c r="A261" i="2" l="1"/>
  <c r="C261" i="2" s="1"/>
  <c r="E260" i="3"/>
  <c r="D260" i="3"/>
  <c r="B261" i="3" s="1"/>
  <c r="A261" i="3"/>
  <c r="C259" i="3"/>
  <c r="F259" i="3" s="1"/>
  <c r="A262" i="2" l="1"/>
  <c r="C262" i="2" s="1"/>
  <c r="E261" i="3"/>
  <c r="D261" i="3"/>
  <c r="B262" i="3" s="1"/>
  <c r="A262" i="3"/>
  <c r="C260" i="3"/>
  <c r="F260" i="3" s="1"/>
  <c r="A263" i="2" l="1"/>
  <c r="C263" i="2" s="1"/>
  <c r="D262" i="3"/>
  <c r="B263" i="3" s="1"/>
  <c r="A263" i="3"/>
  <c r="E262" i="3"/>
  <c r="C261" i="3"/>
  <c r="F261" i="3" s="1"/>
  <c r="A264" i="2" l="1"/>
  <c r="C264" i="2" s="1"/>
  <c r="E263" i="3"/>
  <c r="D263" i="3"/>
  <c r="B264" i="3" s="1"/>
  <c r="A264" i="3"/>
  <c r="C262" i="3"/>
  <c r="F262" i="3" s="1"/>
  <c r="A265" i="2" l="1"/>
  <c r="C265" i="2" s="1"/>
  <c r="D264" i="3"/>
  <c r="B265" i="3" s="1"/>
  <c r="A265" i="3"/>
  <c r="E264" i="3"/>
  <c r="C263" i="3"/>
  <c r="F263" i="3" s="1"/>
  <c r="A266" i="2" l="1"/>
  <c r="C266" i="2" s="1"/>
  <c r="E265" i="3"/>
  <c r="D265" i="3"/>
  <c r="B266" i="3" s="1"/>
  <c r="A266" i="3"/>
  <c r="C264" i="3"/>
  <c r="F264" i="3" s="1"/>
  <c r="A267" i="2" l="1"/>
  <c r="C267" i="2" s="1"/>
  <c r="D266" i="3"/>
  <c r="B267" i="3" s="1"/>
  <c r="A267" i="3"/>
  <c r="E266" i="3"/>
  <c r="C265" i="3"/>
  <c r="F265" i="3" s="1"/>
  <c r="A268" i="2" l="1"/>
  <c r="C268" i="2" s="1"/>
  <c r="E267" i="3"/>
  <c r="D267" i="3"/>
  <c r="B268" i="3" s="1"/>
  <c r="A268" i="3"/>
  <c r="C266" i="3"/>
  <c r="F266" i="3" s="1"/>
  <c r="A269" i="2" l="1"/>
  <c r="C269" i="2" s="1"/>
  <c r="D268" i="3"/>
  <c r="B269" i="3" s="1"/>
  <c r="A269" i="3"/>
  <c r="E268" i="3"/>
  <c r="C267" i="3"/>
  <c r="F267" i="3" s="1"/>
  <c r="A270" i="2" l="1"/>
  <c r="C270" i="2" s="1"/>
  <c r="E269" i="3"/>
  <c r="D269" i="3"/>
  <c r="B270" i="3" s="1"/>
  <c r="A270" i="3"/>
  <c r="C268" i="3"/>
  <c r="F268" i="3" s="1"/>
  <c r="A271" i="2" l="1"/>
  <c r="C271" i="2" s="1"/>
  <c r="D270" i="3"/>
  <c r="B271" i="3" s="1"/>
  <c r="A271" i="3"/>
  <c r="E270" i="3"/>
  <c r="C269" i="3"/>
  <c r="F269" i="3" s="1"/>
  <c r="A272" i="2" l="1"/>
  <c r="C272" i="2" s="1"/>
  <c r="E271" i="3"/>
  <c r="D271" i="3"/>
  <c r="B272" i="3" s="1"/>
  <c r="A272" i="3"/>
  <c r="C270" i="3"/>
  <c r="F270" i="3" s="1"/>
  <c r="A273" i="2" l="1"/>
  <c r="C273" i="2" s="1"/>
  <c r="D272" i="3"/>
  <c r="B273" i="3" s="1"/>
  <c r="A273" i="3"/>
  <c r="E272" i="3"/>
  <c r="C271" i="3"/>
  <c r="F271" i="3" s="1"/>
  <c r="A274" i="2" l="1"/>
  <c r="C274" i="2" s="1"/>
  <c r="E273" i="3"/>
  <c r="D273" i="3"/>
  <c r="B274" i="3" s="1"/>
  <c r="A274" i="3"/>
  <c r="C272" i="3"/>
  <c r="F272" i="3" s="1"/>
  <c r="A275" i="2" l="1"/>
  <c r="C275" i="2" s="1"/>
  <c r="D274" i="3"/>
  <c r="B275" i="3" s="1"/>
  <c r="A275" i="3"/>
  <c r="E274" i="3"/>
  <c r="C273" i="3"/>
  <c r="F273" i="3" s="1"/>
  <c r="A276" i="2" l="1"/>
  <c r="C276" i="2" s="1"/>
  <c r="E275" i="3"/>
  <c r="D275" i="3"/>
  <c r="B276" i="3" s="1"/>
  <c r="A276" i="3"/>
  <c r="C274" i="3"/>
  <c r="F274" i="3" s="1"/>
  <c r="A277" i="2" l="1"/>
  <c r="C277" i="2" s="1"/>
  <c r="D276" i="3"/>
  <c r="B277" i="3" s="1"/>
  <c r="A277" i="3"/>
  <c r="E276" i="3"/>
  <c r="C275" i="3"/>
  <c r="F275" i="3" s="1"/>
  <c r="A278" i="2" l="1"/>
  <c r="C278" i="2" s="1"/>
  <c r="E277" i="3"/>
  <c r="D277" i="3"/>
  <c r="B278" i="3" s="1"/>
  <c r="A278" i="3"/>
  <c r="C276" i="3"/>
  <c r="F276" i="3" s="1"/>
  <c r="A279" i="2" l="1"/>
  <c r="C279" i="2" s="1"/>
  <c r="D278" i="3"/>
  <c r="B279" i="3" s="1"/>
  <c r="A279" i="3"/>
  <c r="E278" i="3"/>
  <c r="C277" i="3"/>
  <c r="F277" i="3" s="1"/>
  <c r="A280" i="2" l="1"/>
  <c r="C280" i="2" s="1"/>
  <c r="E279" i="3"/>
  <c r="D279" i="3"/>
  <c r="B280" i="3" s="1"/>
  <c r="A280" i="3"/>
  <c r="C278" i="3"/>
  <c r="F278" i="3" s="1"/>
  <c r="A281" i="2" l="1"/>
  <c r="C281" i="2" s="1"/>
  <c r="D280" i="3"/>
  <c r="B281" i="3" s="1"/>
  <c r="A281" i="3"/>
  <c r="E280" i="3"/>
  <c r="C279" i="3"/>
  <c r="F279" i="3" s="1"/>
  <c r="A282" i="2" l="1"/>
  <c r="C282" i="2" s="1"/>
  <c r="E281" i="3"/>
  <c r="D281" i="3"/>
  <c r="B282" i="3" s="1"/>
  <c r="A282" i="3"/>
  <c r="C280" i="3"/>
  <c r="F280" i="3" s="1"/>
  <c r="A283" i="2" l="1"/>
  <c r="C283" i="2" s="1"/>
  <c r="D282" i="3"/>
  <c r="B283" i="3" s="1"/>
  <c r="A283" i="3"/>
  <c r="E282" i="3"/>
  <c r="C281" i="3"/>
  <c r="F281" i="3" s="1"/>
  <c r="A284" i="2" l="1"/>
  <c r="C284" i="2" s="1"/>
  <c r="E283" i="3"/>
  <c r="D283" i="3"/>
  <c r="B284" i="3" s="1"/>
  <c r="A284" i="3"/>
  <c r="C282" i="3"/>
  <c r="F282" i="3" s="1"/>
  <c r="A285" i="2" l="1"/>
  <c r="C285" i="2" s="1"/>
  <c r="D284" i="3"/>
  <c r="B285" i="3" s="1"/>
  <c r="A285" i="3"/>
  <c r="E284" i="3"/>
  <c r="C283" i="3"/>
  <c r="F283" i="3" s="1"/>
  <c r="A286" i="2" l="1"/>
  <c r="C286" i="2" s="1"/>
  <c r="E285" i="3"/>
  <c r="D285" i="3"/>
  <c r="B286" i="3" s="1"/>
  <c r="A286" i="3"/>
  <c r="C284" i="3"/>
  <c r="F284" i="3" s="1"/>
  <c r="A287" i="2" l="1"/>
  <c r="C287" i="2" s="1"/>
  <c r="D286" i="3"/>
  <c r="B287" i="3" s="1"/>
  <c r="A287" i="3"/>
  <c r="E286" i="3"/>
  <c r="C285" i="3"/>
  <c r="F285" i="3" s="1"/>
  <c r="A288" i="2" l="1"/>
  <c r="C288" i="2" s="1"/>
  <c r="E287" i="3"/>
  <c r="D287" i="3"/>
  <c r="B288" i="3" s="1"/>
  <c r="A288" i="3"/>
  <c r="C286" i="3"/>
  <c r="F286" i="3" s="1"/>
  <c r="A289" i="2" l="1"/>
  <c r="C289" i="2" s="1"/>
  <c r="D288" i="3"/>
  <c r="B289" i="3" s="1"/>
  <c r="A289" i="3"/>
  <c r="E288" i="3"/>
  <c r="C287" i="3"/>
  <c r="F287" i="3" s="1"/>
  <c r="A290" i="2" l="1"/>
  <c r="C290" i="2" s="1"/>
  <c r="E289" i="3"/>
  <c r="D289" i="3"/>
  <c r="B290" i="3" s="1"/>
  <c r="A290" i="3"/>
  <c r="C288" i="3"/>
  <c r="F288" i="3" s="1"/>
  <c r="A291" i="2" l="1"/>
  <c r="C291" i="2" s="1"/>
  <c r="D290" i="3"/>
  <c r="B291" i="3" s="1"/>
  <c r="A291" i="3"/>
  <c r="E290" i="3"/>
  <c r="C289" i="3"/>
  <c r="F289" i="3" s="1"/>
  <c r="A292" i="2" l="1"/>
  <c r="C292" i="2" s="1"/>
  <c r="E291" i="3"/>
  <c r="D291" i="3"/>
  <c r="B292" i="3" s="1"/>
  <c r="A292" i="3"/>
  <c r="C290" i="3"/>
  <c r="F290" i="3" s="1"/>
  <c r="A293" i="2" l="1"/>
  <c r="C293" i="2" s="1"/>
  <c r="D292" i="3"/>
  <c r="B293" i="3" s="1"/>
  <c r="A293" i="3"/>
  <c r="E292" i="3"/>
  <c r="C291" i="3"/>
  <c r="F291" i="3" s="1"/>
  <c r="A294" i="2" l="1"/>
  <c r="C294" i="2" s="1"/>
  <c r="E293" i="3"/>
  <c r="D293" i="3"/>
  <c r="B294" i="3" s="1"/>
  <c r="A294" i="3"/>
  <c r="C292" i="3"/>
  <c r="F292" i="3" s="1"/>
  <c r="A295" i="2" l="1"/>
  <c r="C295" i="2" s="1"/>
  <c r="D294" i="3"/>
  <c r="B295" i="3" s="1"/>
  <c r="A295" i="3"/>
  <c r="E294" i="3"/>
  <c r="C293" i="3"/>
  <c r="F293" i="3" s="1"/>
  <c r="A296" i="2" l="1"/>
  <c r="C296" i="2" s="1"/>
  <c r="E295" i="3"/>
  <c r="D295" i="3"/>
  <c r="B296" i="3" s="1"/>
  <c r="A296" i="3"/>
  <c r="C294" i="3"/>
  <c r="F294" i="3" s="1"/>
  <c r="A297" i="2" l="1"/>
  <c r="C297" i="2" s="1"/>
  <c r="D296" i="3"/>
  <c r="B297" i="3" s="1"/>
  <c r="A297" i="3"/>
  <c r="E296" i="3"/>
  <c r="C295" i="3"/>
  <c r="F295" i="3" s="1"/>
  <c r="A298" i="2" l="1"/>
  <c r="C298" i="2" s="1"/>
  <c r="E297" i="3"/>
  <c r="D297" i="3"/>
  <c r="B298" i="3" s="1"/>
  <c r="A298" i="3"/>
  <c r="C296" i="3"/>
  <c r="F296" i="3" s="1"/>
  <c r="A299" i="2" l="1"/>
  <c r="C299" i="2" s="1"/>
  <c r="D298" i="3"/>
  <c r="B299" i="3" s="1"/>
  <c r="A299" i="3"/>
  <c r="E298" i="3"/>
  <c r="C297" i="3"/>
  <c r="F297" i="3" s="1"/>
  <c r="A300" i="2" l="1"/>
  <c r="C300" i="2" s="1"/>
  <c r="E299" i="3"/>
  <c r="D299" i="3"/>
  <c r="B300" i="3" s="1"/>
  <c r="A300" i="3"/>
  <c r="C298" i="3"/>
  <c r="F298" i="3" s="1"/>
  <c r="A301" i="2" l="1"/>
  <c r="C301" i="2" s="1"/>
  <c r="D300" i="3"/>
  <c r="B301" i="3" s="1"/>
  <c r="A301" i="3"/>
  <c r="E300" i="3"/>
  <c r="C299" i="3"/>
  <c r="F299" i="3" s="1"/>
  <c r="A302" i="2" l="1"/>
  <c r="C302" i="2" s="1"/>
  <c r="E301" i="3"/>
  <c r="D301" i="3"/>
  <c r="B302" i="3" s="1"/>
  <c r="A302" i="3"/>
  <c r="C300" i="3"/>
  <c r="F300" i="3" s="1"/>
  <c r="A303" i="2" l="1"/>
  <c r="C303" i="2" s="1"/>
  <c r="D302" i="3"/>
  <c r="B303" i="3" s="1"/>
  <c r="A303" i="3"/>
  <c r="E302" i="3"/>
  <c r="C301" i="3"/>
  <c r="F301" i="3" s="1"/>
  <c r="A304" i="2" l="1"/>
  <c r="C304" i="2" s="1"/>
  <c r="E303" i="3"/>
  <c r="D303" i="3"/>
  <c r="B304" i="3" s="1"/>
  <c r="A304" i="3"/>
  <c r="C302" i="3"/>
  <c r="F302" i="3" s="1"/>
  <c r="A305" i="2" l="1"/>
  <c r="C305" i="2" s="1"/>
  <c r="D304" i="3"/>
  <c r="B305" i="3" s="1"/>
  <c r="A305" i="3"/>
  <c r="E304" i="3"/>
  <c r="C303" i="3"/>
  <c r="F303" i="3" s="1"/>
  <c r="A306" i="2" l="1"/>
  <c r="C306" i="2" s="1"/>
  <c r="E305" i="3"/>
  <c r="D305" i="3"/>
  <c r="B306" i="3" s="1"/>
  <c r="A306" i="3"/>
  <c r="C304" i="3"/>
  <c r="F304" i="3" s="1"/>
  <c r="A307" i="2" l="1"/>
  <c r="C307" i="2" s="1"/>
  <c r="D306" i="3"/>
  <c r="B307" i="3" s="1"/>
  <c r="A307" i="3"/>
  <c r="E306" i="3"/>
  <c r="C305" i="3"/>
  <c r="F305" i="3" s="1"/>
  <c r="A308" i="2" l="1"/>
  <c r="C308" i="2" s="1"/>
  <c r="E307" i="3"/>
  <c r="D307" i="3"/>
  <c r="B308" i="3" s="1"/>
  <c r="A308" i="3"/>
  <c r="C306" i="3"/>
  <c r="F306" i="3" s="1"/>
  <c r="A309" i="2" l="1"/>
  <c r="C309" i="2" s="1"/>
  <c r="D308" i="3"/>
  <c r="B309" i="3" s="1"/>
  <c r="A309" i="3"/>
  <c r="E308" i="3"/>
  <c r="C307" i="3"/>
  <c r="F307" i="3" s="1"/>
  <c r="A310" i="2" l="1"/>
  <c r="C310" i="2" s="1"/>
  <c r="E309" i="3"/>
  <c r="D309" i="3"/>
  <c r="B310" i="3" s="1"/>
  <c r="A310" i="3"/>
  <c r="C308" i="3"/>
  <c r="F308" i="3" s="1"/>
  <c r="A311" i="2" l="1"/>
  <c r="C311" i="2" s="1"/>
  <c r="D310" i="3"/>
  <c r="B311" i="3" s="1"/>
  <c r="A311" i="3"/>
  <c r="E310" i="3"/>
  <c r="C309" i="3"/>
  <c r="F309" i="3" s="1"/>
  <c r="A312" i="2" l="1"/>
  <c r="C312" i="2" s="1"/>
  <c r="E311" i="3"/>
  <c r="D311" i="3"/>
  <c r="B312" i="3" s="1"/>
  <c r="A312" i="3"/>
  <c r="C310" i="3"/>
  <c r="F310" i="3" s="1"/>
  <c r="A313" i="2" l="1"/>
  <c r="C313" i="2" s="1"/>
  <c r="D312" i="3"/>
  <c r="B313" i="3" s="1"/>
  <c r="A313" i="3"/>
  <c r="E312" i="3"/>
  <c r="C311" i="3"/>
  <c r="F311" i="3" s="1"/>
  <c r="A314" i="2" l="1"/>
  <c r="C314" i="2" s="1"/>
  <c r="E313" i="3"/>
  <c r="D313" i="3"/>
  <c r="B314" i="3" s="1"/>
  <c r="A314" i="3"/>
  <c r="C312" i="3"/>
  <c r="F312" i="3" s="1"/>
  <c r="A315" i="2" l="1"/>
  <c r="C315" i="2" s="1"/>
  <c r="D314" i="3"/>
  <c r="B315" i="3" s="1"/>
  <c r="A315" i="3"/>
  <c r="E314" i="3"/>
  <c r="C313" i="3"/>
  <c r="F313" i="3" s="1"/>
  <c r="A316" i="2" l="1"/>
  <c r="C316" i="2" s="1"/>
  <c r="E315" i="3"/>
  <c r="D315" i="3"/>
  <c r="B316" i="3" s="1"/>
  <c r="A316" i="3"/>
  <c r="C314" i="3"/>
  <c r="F314" i="3" s="1"/>
  <c r="A317" i="2" l="1"/>
  <c r="C317" i="2" s="1"/>
  <c r="D316" i="3"/>
  <c r="B317" i="3" s="1"/>
  <c r="A317" i="3"/>
  <c r="E316" i="3"/>
  <c r="C315" i="3"/>
  <c r="F315" i="3" s="1"/>
  <c r="A318" i="2" l="1"/>
  <c r="C318" i="2" s="1"/>
  <c r="D317" i="3"/>
  <c r="B318" i="3" s="1"/>
  <c r="A318" i="3"/>
  <c r="E317" i="3"/>
  <c r="C316" i="3"/>
  <c r="F316" i="3" s="1"/>
  <c r="A319" i="2" l="1"/>
  <c r="C319" i="2" s="1"/>
  <c r="E318" i="3"/>
  <c r="D318" i="3"/>
  <c r="B319" i="3" s="1"/>
  <c r="A319" i="3"/>
  <c r="C317" i="3"/>
  <c r="F317" i="3" s="1"/>
  <c r="A320" i="2" l="1"/>
  <c r="C320" i="2" s="1"/>
  <c r="D319" i="3"/>
  <c r="B320" i="3" s="1"/>
  <c r="A320" i="3"/>
  <c r="E319" i="3"/>
  <c r="C318" i="3"/>
  <c r="F318" i="3" s="1"/>
  <c r="A321" i="2" l="1"/>
  <c r="C321" i="2" s="1"/>
  <c r="E320" i="3"/>
  <c r="D320" i="3"/>
  <c r="B321" i="3" s="1"/>
  <c r="A321" i="3"/>
  <c r="C319" i="3"/>
  <c r="F319" i="3" s="1"/>
  <c r="A322" i="2" l="1"/>
  <c r="C322" i="2" s="1"/>
  <c r="D321" i="3"/>
  <c r="B322" i="3" s="1"/>
  <c r="A322" i="3"/>
  <c r="E321" i="3"/>
  <c r="C320" i="3"/>
  <c r="F320" i="3" s="1"/>
  <c r="A323" i="2" l="1"/>
  <c r="C323" i="2" s="1"/>
  <c r="E322" i="3"/>
  <c r="D322" i="3"/>
  <c r="B323" i="3" s="1"/>
  <c r="A323" i="3"/>
  <c r="C321" i="3"/>
  <c r="F321" i="3" s="1"/>
  <c r="A324" i="2" l="1"/>
  <c r="C324" i="2" s="1"/>
  <c r="D323" i="3"/>
  <c r="B324" i="3" s="1"/>
  <c r="A324" i="3"/>
  <c r="E323" i="3"/>
  <c r="C322" i="3"/>
  <c r="F322" i="3" s="1"/>
  <c r="A325" i="2" l="1"/>
  <c r="C325" i="2" s="1"/>
  <c r="E324" i="3"/>
  <c r="D324" i="3"/>
  <c r="B325" i="3" s="1"/>
  <c r="A325" i="3"/>
  <c r="C323" i="3"/>
  <c r="F323" i="3" s="1"/>
  <c r="A326" i="2" l="1"/>
  <c r="C326" i="2" s="1"/>
  <c r="D325" i="3"/>
  <c r="B326" i="3" s="1"/>
  <c r="A326" i="3"/>
  <c r="E325" i="3"/>
  <c r="C324" i="3"/>
  <c r="F324" i="3" s="1"/>
  <c r="A327" i="2" l="1"/>
  <c r="C327" i="2" s="1"/>
  <c r="E326" i="3"/>
  <c r="D326" i="3"/>
  <c r="B327" i="3" s="1"/>
  <c r="A327" i="3"/>
  <c r="C325" i="3"/>
  <c r="F325" i="3" s="1"/>
  <c r="A328" i="2" l="1"/>
  <c r="C328" i="2" s="1"/>
  <c r="D327" i="3"/>
  <c r="B328" i="3" s="1"/>
  <c r="A328" i="3"/>
  <c r="E327" i="3"/>
  <c r="C326" i="3"/>
  <c r="F326" i="3" s="1"/>
  <c r="A329" i="2" l="1"/>
  <c r="C329" i="2" s="1"/>
  <c r="E328" i="3"/>
  <c r="D328" i="3"/>
  <c r="B329" i="3" s="1"/>
  <c r="A329" i="3"/>
  <c r="C327" i="3"/>
  <c r="F327" i="3" s="1"/>
  <c r="A330" i="2" l="1"/>
  <c r="C330" i="2" s="1"/>
  <c r="D329" i="3"/>
  <c r="B330" i="3" s="1"/>
  <c r="A330" i="3"/>
  <c r="E329" i="3"/>
  <c r="C328" i="3"/>
  <c r="F328" i="3" s="1"/>
  <c r="A331" i="2" l="1"/>
  <c r="C331" i="2" s="1"/>
  <c r="E330" i="3"/>
  <c r="D330" i="3"/>
  <c r="B331" i="3" s="1"/>
  <c r="A331" i="3"/>
  <c r="C329" i="3"/>
  <c r="F329" i="3" s="1"/>
  <c r="A332" i="2" l="1"/>
  <c r="C332" i="2" s="1"/>
  <c r="D331" i="3"/>
  <c r="B332" i="3" s="1"/>
  <c r="A332" i="3"/>
  <c r="E331" i="3"/>
  <c r="C330" i="3"/>
  <c r="F330" i="3" s="1"/>
  <c r="A333" i="2" l="1"/>
  <c r="C333" i="2" s="1"/>
  <c r="E332" i="3"/>
  <c r="D332" i="3"/>
  <c r="B333" i="3" s="1"/>
  <c r="A333" i="3"/>
  <c r="C331" i="3"/>
  <c r="F331" i="3" s="1"/>
  <c r="A334" i="2" l="1"/>
  <c r="C334" i="2" s="1"/>
  <c r="D333" i="3"/>
  <c r="B334" i="3" s="1"/>
  <c r="A334" i="3"/>
  <c r="E333" i="3"/>
  <c r="C332" i="3"/>
  <c r="F332" i="3" s="1"/>
  <c r="A335" i="2" l="1"/>
  <c r="C335" i="2" s="1"/>
  <c r="E334" i="3"/>
  <c r="D334" i="3"/>
  <c r="B335" i="3" s="1"/>
  <c r="A335" i="3"/>
  <c r="C333" i="3"/>
  <c r="F333" i="3" s="1"/>
  <c r="A336" i="2" l="1"/>
  <c r="C336" i="2" s="1"/>
  <c r="D335" i="3"/>
  <c r="B336" i="3" s="1"/>
  <c r="A336" i="3"/>
  <c r="E335" i="3"/>
  <c r="C334" i="3"/>
  <c r="F334" i="3" s="1"/>
  <c r="A337" i="2" l="1"/>
  <c r="C337" i="2" s="1"/>
  <c r="E336" i="3"/>
  <c r="D336" i="3"/>
  <c r="B337" i="3" s="1"/>
  <c r="A337" i="3"/>
  <c r="C335" i="3"/>
  <c r="F335" i="3" s="1"/>
  <c r="A338" i="2" l="1"/>
  <c r="C338" i="2" s="1"/>
  <c r="D337" i="3"/>
  <c r="B338" i="3" s="1"/>
  <c r="A338" i="3"/>
  <c r="E337" i="3"/>
  <c r="C336" i="3"/>
  <c r="F336" i="3" s="1"/>
  <c r="A339" i="2" l="1"/>
  <c r="C339" i="2" s="1"/>
  <c r="E338" i="3"/>
  <c r="D338" i="3"/>
  <c r="B339" i="3" s="1"/>
  <c r="A339" i="3"/>
  <c r="C337" i="3"/>
  <c r="F337" i="3" s="1"/>
  <c r="A340" i="2" l="1"/>
  <c r="C340" i="2" s="1"/>
  <c r="D339" i="3"/>
  <c r="B340" i="3" s="1"/>
  <c r="A340" i="3"/>
  <c r="E339" i="3"/>
  <c r="C338" i="3"/>
  <c r="F338" i="3" s="1"/>
  <c r="A341" i="2" l="1"/>
  <c r="C341" i="2" s="1"/>
  <c r="E340" i="3"/>
  <c r="D340" i="3"/>
  <c r="B341" i="3" s="1"/>
  <c r="A341" i="3"/>
  <c r="C339" i="3"/>
  <c r="F339" i="3" s="1"/>
  <c r="A342" i="2" l="1"/>
  <c r="C342" i="2" s="1"/>
  <c r="D341" i="3"/>
  <c r="B342" i="3" s="1"/>
  <c r="A342" i="3"/>
  <c r="E341" i="3"/>
  <c r="C340" i="3"/>
  <c r="F340" i="3" s="1"/>
  <c r="A343" i="2" l="1"/>
  <c r="C343" i="2" s="1"/>
  <c r="E342" i="3"/>
  <c r="D342" i="3"/>
  <c r="B343" i="3" s="1"/>
  <c r="A343" i="3"/>
  <c r="C341" i="3"/>
  <c r="F341" i="3" s="1"/>
  <c r="A344" i="2" l="1"/>
  <c r="C344" i="2" s="1"/>
  <c r="D343" i="3"/>
  <c r="B344" i="3" s="1"/>
  <c r="A344" i="3"/>
  <c r="E343" i="3"/>
  <c r="C342" i="3"/>
  <c r="F342" i="3" s="1"/>
  <c r="A345" i="2" l="1"/>
  <c r="C345" i="2" s="1"/>
  <c r="D344" i="3"/>
  <c r="B345" i="3" s="1"/>
  <c r="A345" i="3"/>
  <c r="E344" i="3"/>
  <c r="C343" i="3"/>
  <c r="F343" i="3" s="1"/>
  <c r="A346" i="2" l="1"/>
  <c r="C346" i="2" s="1"/>
  <c r="D345" i="3"/>
  <c r="B346" i="3" s="1"/>
  <c r="A346" i="3"/>
  <c r="E345" i="3"/>
  <c r="C344" i="3"/>
  <c r="F344" i="3" s="1"/>
  <c r="A347" i="2" l="1"/>
  <c r="C347" i="2" s="1"/>
  <c r="E346" i="3"/>
  <c r="D346" i="3"/>
  <c r="B347" i="3" s="1"/>
  <c r="A347" i="3"/>
  <c r="C345" i="3"/>
  <c r="F345" i="3" s="1"/>
  <c r="A348" i="2" l="1"/>
  <c r="C348" i="2" s="1"/>
  <c r="D347" i="3"/>
  <c r="B348" i="3" s="1"/>
  <c r="A348" i="3"/>
  <c r="E347" i="3"/>
  <c r="C346" i="3"/>
  <c r="F346" i="3" s="1"/>
  <c r="A349" i="2" l="1"/>
  <c r="C349" i="2" s="1"/>
  <c r="E348" i="3"/>
  <c r="D348" i="3"/>
  <c r="B349" i="3" s="1"/>
  <c r="A349" i="3"/>
  <c r="C347" i="3"/>
  <c r="F347" i="3" s="1"/>
  <c r="A350" i="2" l="1"/>
  <c r="C350" i="2" s="1"/>
  <c r="D349" i="3"/>
  <c r="B350" i="3" s="1"/>
  <c r="A350" i="3"/>
  <c r="E349" i="3"/>
  <c r="C348" i="3"/>
  <c r="F348" i="3" s="1"/>
  <c r="A351" i="2" l="1"/>
  <c r="C351" i="2" s="1"/>
  <c r="E350" i="3"/>
  <c r="D350" i="3"/>
  <c r="B351" i="3" s="1"/>
  <c r="A351" i="3"/>
  <c r="C349" i="3"/>
  <c r="F349" i="3" s="1"/>
  <c r="A352" i="2" l="1"/>
  <c r="C352" i="2" s="1"/>
  <c r="D351" i="3"/>
  <c r="B352" i="3" s="1"/>
  <c r="A352" i="3"/>
  <c r="E351" i="3"/>
  <c r="C350" i="3"/>
  <c r="F350" i="3" s="1"/>
  <c r="A353" i="2" l="1"/>
  <c r="C353" i="2" s="1"/>
  <c r="E352" i="3"/>
  <c r="D352" i="3"/>
  <c r="B353" i="3" s="1"/>
  <c r="A353" i="3"/>
  <c r="C351" i="3"/>
  <c r="F351" i="3" s="1"/>
  <c r="A354" i="2" l="1"/>
  <c r="C354" i="2" s="1"/>
  <c r="D353" i="3"/>
  <c r="B354" i="3" s="1"/>
  <c r="A354" i="3"/>
  <c r="E353" i="3"/>
  <c r="C352" i="3"/>
  <c r="F352" i="3" s="1"/>
  <c r="A355" i="2" l="1"/>
  <c r="C355" i="2" s="1"/>
  <c r="E354" i="3"/>
  <c r="D354" i="3"/>
  <c r="B355" i="3" s="1"/>
  <c r="A355" i="3"/>
  <c r="C353" i="3"/>
  <c r="F353" i="3" s="1"/>
  <c r="A356" i="2" l="1"/>
  <c r="C356" i="2" s="1"/>
  <c r="D355" i="3"/>
  <c r="B356" i="3" s="1"/>
  <c r="A356" i="3"/>
  <c r="E355" i="3"/>
  <c r="C354" i="3"/>
  <c r="F354" i="3" s="1"/>
  <c r="A357" i="2" l="1"/>
  <c r="C357" i="2" s="1"/>
  <c r="E356" i="3"/>
  <c r="D356" i="3"/>
  <c r="B357" i="3" s="1"/>
  <c r="A357" i="3"/>
  <c r="C355" i="3"/>
  <c r="F355" i="3" s="1"/>
  <c r="A358" i="2" l="1"/>
  <c r="C358" i="2" s="1"/>
  <c r="D357" i="3"/>
  <c r="B358" i="3" s="1"/>
  <c r="A358" i="3"/>
  <c r="E357" i="3"/>
  <c r="C356" i="3"/>
  <c r="F356" i="3" s="1"/>
  <c r="A359" i="2" l="1"/>
  <c r="C359" i="2" s="1"/>
  <c r="D358" i="3"/>
  <c r="B359" i="3" s="1"/>
  <c r="A359" i="3"/>
  <c r="E358" i="3"/>
  <c r="C357" i="3"/>
  <c r="F357" i="3" s="1"/>
  <c r="A360" i="2" l="1"/>
  <c r="C360" i="2" s="1"/>
  <c r="E359" i="3"/>
  <c r="D359" i="3"/>
  <c r="B360" i="3" s="1"/>
  <c r="A360" i="3"/>
  <c r="C358" i="3"/>
  <c r="F358" i="3" s="1"/>
  <c r="A361" i="2" l="1"/>
  <c r="C361" i="2" s="1"/>
  <c r="D360" i="3"/>
  <c r="B361" i="3" s="1"/>
  <c r="A361" i="3"/>
  <c r="E360" i="3"/>
  <c r="C359" i="3"/>
  <c r="F359" i="3" s="1"/>
  <c r="A362" i="2" l="1"/>
  <c r="C362" i="2" s="1"/>
  <c r="E361" i="3"/>
  <c r="D361" i="3"/>
  <c r="B362" i="3" s="1"/>
  <c r="A362" i="3"/>
  <c r="C360" i="3"/>
  <c r="F360" i="3" s="1"/>
  <c r="A363" i="2" l="1"/>
  <c r="C363" i="2" s="1"/>
  <c r="D362" i="3"/>
  <c r="B363" i="3" s="1"/>
  <c r="A363" i="3"/>
  <c r="E362" i="3"/>
  <c r="C361" i="3"/>
  <c r="F361" i="3" s="1"/>
  <c r="A364" i="2" l="1"/>
  <c r="C364" i="2" s="1"/>
  <c r="E363" i="3"/>
  <c r="D363" i="3"/>
  <c r="B364" i="3" s="1"/>
  <c r="A364" i="3"/>
  <c r="C362" i="3"/>
  <c r="F362" i="3" s="1"/>
  <c r="A365" i="2" l="1"/>
  <c r="C365" i="2" s="1"/>
  <c r="D364" i="3"/>
  <c r="B365" i="3" s="1"/>
  <c r="A365" i="3"/>
  <c r="E364" i="3"/>
  <c r="C363" i="3"/>
  <c r="F363" i="3" s="1"/>
  <c r="A366" i="2" l="1"/>
  <c r="C366" i="2" s="1"/>
  <c r="E365" i="3"/>
  <c r="D365" i="3"/>
  <c r="B366" i="3" s="1"/>
  <c r="A366" i="3"/>
  <c r="C364" i="3"/>
  <c r="F364" i="3" s="1"/>
  <c r="A367" i="2" l="1"/>
  <c r="C367" i="2" s="1"/>
  <c r="D366" i="3"/>
  <c r="B367" i="3" s="1"/>
  <c r="A367" i="3"/>
  <c r="E366" i="3"/>
  <c r="C365" i="3"/>
  <c r="F365" i="3" s="1"/>
  <c r="A368" i="2" l="1"/>
  <c r="C368" i="2" s="1"/>
  <c r="E367" i="3"/>
  <c r="D367" i="3"/>
  <c r="B368" i="3" s="1"/>
  <c r="A368" i="3"/>
  <c r="C366" i="3"/>
  <c r="F366" i="3" s="1"/>
  <c r="A369" i="2" l="1"/>
  <c r="C369" i="2" s="1"/>
  <c r="D368" i="3"/>
  <c r="B369" i="3" s="1"/>
  <c r="A369" i="3"/>
  <c r="E368" i="3"/>
  <c r="C367" i="3"/>
  <c r="F367" i="3" s="1"/>
  <c r="A370" i="2" l="1"/>
  <c r="C370" i="2" s="1"/>
  <c r="E369" i="3"/>
  <c r="D369" i="3"/>
  <c r="B370" i="3" s="1"/>
  <c r="A370" i="3"/>
  <c r="C368" i="3"/>
  <c r="F368" i="3" s="1"/>
  <c r="A371" i="2" l="1"/>
  <c r="C371" i="2" s="1"/>
  <c r="D370" i="3"/>
  <c r="B371" i="3" s="1"/>
  <c r="A371" i="3"/>
  <c r="E370" i="3"/>
  <c r="C369" i="3"/>
  <c r="F369" i="3" s="1"/>
  <c r="A372" i="2" l="1"/>
  <c r="E371" i="3"/>
  <c r="D371" i="3"/>
  <c r="B372" i="3" s="1"/>
  <c r="A372" i="3"/>
  <c r="C370" i="3"/>
  <c r="F370" i="3" s="1"/>
  <c r="C372" i="2" l="1"/>
  <c r="A373" i="2"/>
  <c r="D372" i="3"/>
  <c r="D433" i="3" s="1"/>
  <c r="A373" i="3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E372" i="3"/>
  <c r="C371" i="3"/>
  <c r="F371" i="3" s="1"/>
  <c r="A374" i="2" l="1"/>
  <c r="C373" i="2"/>
  <c r="F373" i="2" s="1"/>
  <c r="B373" i="3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E433" i="3"/>
  <c r="C372" i="3"/>
  <c r="G14" i="1" l="1"/>
  <c r="G11" i="1"/>
  <c r="A375" i="2"/>
  <c r="C374" i="2"/>
  <c r="F374" i="2" s="1"/>
  <c r="E373" i="3"/>
  <c r="F372" i="3"/>
  <c r="F433" i="3" s="1"/>
  <c r="C433" i="3"/>
  <c r="A376" i="2" l="1"/>
  <c r="C375" i="2"/>
  <c r="F375" i="2" s="1"/>
  <c r="E374" i="3"/>
  <c r="C373" i="3"/>
  <c r="F373" i="3" s="1"/>
  <c r="A377" i="2" l="1"/>
  <c r="C376" i="2"/>
  <c r="F376" i="2" s="1"/>
  <c r="E375" i="3"/>
  <c r="C374" i="3"/>
  <c r="F374" i="3" s="1"/>
  <c r="A378" i="2" l="1"/>
  <c r="C377" i="2"/>
  <c r="F377" i="2" s="1"/>
  <c r="C375" i="3"/>
  <c r="F375" i="3" s="1"/>
  <c r="E376" i="3"/>
  <c r="A379" i="2" l="1"/>
  <c r="C378" i="2"/>
  <c r="F378" i="2" s="1"/>
  <c r="E377" i="3"/>
  <c r="C376" i="3"/>
  <c r="F376" i="3" s="1"/>
  <c r="A380" i="2" l="1"/>
  <c r="C379" i="2"/>
  <c r="F379" i="2" s="1"/>
  <c r="C377" i="3"/>
  <c r="F377" i="3" s="1"/>
  <c r="E378" i="3"/>
  <c r="A381" i="2" l="1"/>
  <c r="C380" i="2"/>
  <c r="F380" i="2" s="1"/>
  <c r="C378" i="3"/>
  <c r="F378" i="3" s="1"/>
  <c r="E379" i="3"/>
  <c r="A382" i="2" l="1"/>
  <c r="C381" i="2"/>
  <c r="F381" i="2" s="1"/>
  <c r="E380" i="3"/>
  <c r="C379" i="3"/>
  <c r="F379" i="3" s="1"/>
  <c r="A383" i="2" l="1"/>
  <c r="C382" i="2"/>
  <c r="F382" i="2" s="1"/>
  <c r="E381" i="3"/>
  <c r="C380" i="3"/>
  <c r="F380" i="3" s="1"/>
  <c r="A384" i="2" l="1"/>
  <c r="C383" i="2"/>
  <c r="F383" i="2" s="1"/>
  <c r="C381" i="3"/>
  <c r="F381" i="3" s="1"/>
  <c r="E382" i="3"/>
  <c r="A385" i="2" l="1"/>
  <c r="C384" i="2"/>
  <c r="F384" i="2" s="1"/>
  <c r="C382" i="3"/>
  <c r="F382" i="3" s="1"/>
  <c r="E383" i="3"/>
  <c r="A386" i="2" l="1"/>
  <c r="C385" i="2"/>
  <c r="F385" i="2" s="1"/>
  <c r="E384" i="3"/>
  <c r="C383" i="3"/>
  <c r="F383" i="3" s="1"/>
  <c r="A387" i="2" l="1"/>
  <c r="C386" i="2"/>
  <c r="F386" i="2" s="1"/>
  <c r="E385" i="3"/>
  <c r="C384" i="3"/>
  <c r="F384" i="3" s="1"/>
  <c r="A388" i="2" l="1"/>
  <c r="C387" i="2"/>
  <c r="F387" i="2" s="1"/>
  <c r="C385" i="3"/>
  <c r="F385" i="3" s="1"/>
  <c r="E386" i="3"/>
  <c r="A389" i="2" l="1"/>
  <c r="C388" i="2"/>
  <c r="F388" i="2" s="1"/>
  <c r="C386" i="3"/>
  <c r="F386" i="3" s="1"/>
  <c r="E387" i="3"/>
  <c r="A390" i="2" l="1"/>
  <c r="C389" i="2"/>
  <c r="F389" i="2" s="1"/>
  <c r="E388" i="3"/>
  <c r="C387" i="3"/>
  <c r="F387" i="3" s="1"/>
  <c r="A391" i="2" l="1"/>
  <c r="C390" i="2"/>
  <c r="F390" i="2" s="1"/>
  <c r="E389" i="3"/>
  <c r="C388" i="3"/>
  <c r="F388" i="3" s="1"/>
  <c r="A392" i="2" l="1"/>
  <c r="C391" i="2"/>
  <c r="F391" i="2" s="1"/>
  <c r="C389" i="3"/>
  <c r="F389" i="3" s="1"/>
  <c r="E390" i="3"/>
  <c r="A393" i="2" l="1"/>
  <c r="C392" i="2"/>
  <c r="F392" i="2" s="1"/>
  <c r="C390" i="3"/>
  <c r="F390" i="3" s="1"/>
  <c r="E391" i="3"/>
  <c r="A394" i="2" l="1"/>
  <c r="C393" i="2"/>
  <c r="F393" i="2" s="1"/>
  <c r="C391" i="3"/>
  <c r="F391" i="3" s="1"/>
  <c r="E392" i="3"/>
  <c r="A395" i="2" l="1"/>
  <c r="C394" i="2"/>
  <c r="F394" i="2" s="1"/>
  <c r="E393" i="3"/>
  <c r="C392" i="3"/>
  <c r="F392" i="3" s="1"/>
  <c r="A396" i="2" l="1"/>
  <c r="C395" i="2"/>
  <c r="F395" i="2" s="1"/>
  <c r="C393" i="3"/>
  <c r="F393" i="3" s="1"/>
  <c r="E394" i="3"/>
  <c r="A397" i="2" l="1"/>
  <c r="C396" i="2"/>
  <c r="F396" i="2" s="1"/>
  <c r="C394" i="3"/>
  <c r="F394" i="3" s="1"/>
  <c r="E395" i="3"/>
  <c r="A398" i="2" l="1"/>
  <c r="C397" i="2"/>
  <c r="F397" i="2" s="1"/>
  <c r="E396" i="3"/>
  <c r="C395" i="3"/>
  <c r="F395" i="3" s="1"/>
  <c r="A399" i="2" l="1"/>
  <c r="C398" i="2"/>
  <c r="F398" i="2" s="1"/>
  <c r="E397" i="3"/>
  <c r="C396" i="3"/>
  <c r="F396" i="3" s="1"/>
  <c r="A400" i="2" l="1"/>
  <c r="C399" i="2"/>
  <c r="F399" i="2" s="1"/>
  <c r="C397" i="3"/>
  <c r="F397" i="3" s="1"/>
  <c r="E398" i="3"/>
  <c r="A401" i="2" l="1"/>
  <c r="C400" i="2"/>
  <c r="F400" i="2" s="1"/>
  <c r="C398" i="3"/>
  <c r="F398" i="3" s="1"/>
  <c r="E399" i="3"/>
  <c r="A402" i="2" l="1"/>
  <c r="C401" i="2"/>
  <c r="F401" i="2" s="1"/>
  <c r="C399" i="3"/>
  <c r="F399" i="3" s="1"/>
  <c r="E400" i="3"/>
  <c r="A403" i="2" l="1"/>
  <c r="C402" i="2"/>
  <c r="F402" i="2" s="1"/>
  <c r="E401" i="3"/>
  <c r="C400" i="3"/>
  <c r="F400" i="3" s="1"/>
  <c r="A404" i="2" l="1"/>
  <c r="C403" i="2"/>
  <c r="F403" i="2" s="1"/>
  <c r="C401" i="3"/>
  <c r="F401" i="3" s="1"/>
  <c r="E402" i="3"/>
  <c r="A405" i="2" l="1"/>
  <c r="C404" i="2"/>
  <c r="F404" i="2" s="1"/>
  <c r="C402" i="3"/>
  <c r="F402" i="3" s="1"/>
  <c r="E403" i="3"/>
  <c r="A406" i="2" l="1"/>
  <c r="C405" i="2"/>
  <c r="F405" i="2" s="1"/>
  <c r="E404" i="3"/>
  <c r="C403" i="3"/>
  <c r="F403" i="3" s="1"/>
  <c r="A407" i="2" l="1"/>
  <c r="C406" i="2"/>
  <c r="F406" i="2" s="1"/>
  <c r="E405" i="3"/>
  <c r="C404" i="3"/>
  <c r="F404" i="3" s="1"/>
  <c r="A408" i="2" l="1"/>
  <c r="C407" i="2"/>
  <c r="F407" i="2" s="1"/>
  <c r="C405" i="3"/>
  <c r="F405" i="3" s="1"/>
  <c r="E406" i="3"/>
  <c r="A409" i="2" l="1"/>
  <c r="C408" i="2"/>
  <c r="F408" i="2" s="1"/>
  <c r="C406" i="3"/>
  <c r="F406" i="3" s="1"/>
  <c r="E407" i="3"/>
  <c r="A410" i="2" l="1"/>
  <c r="C409" i="2"/>
  <c r="F409" i="2" s="1"/>
  <c r="E408" i="3"/>
  <c r="C407" i="3"/>
  <c r="F407" i="3" s="1"/>
  <c r="A411" i="2" l="1"/>
  <c r="C410" i="2"/>
  <c r="F410" i="2" s="1"/>
  <c r="C408" i="3"/>
  <c r="F408" i="3" s="1"/>
  <c r="E409" i="3"/>
  <c r="A412" i="2" l="1"/>
  <c r="C411" i="2"/>
  <c r="F411" i="2" s="1"/>
  <c r="E410" i="3"/>
  <c r="C409" i="3"/>
  <c r="F409" i="3" s="1"/>
  <c r="A413" i="2" l="1"/>
  <c r="C412" i="2"/>
  <c r="F412" i="2" s="1"/>
  <c r="E411" i="3"/>
  <c r="C410" i="3"/>
  <c r="F410" i="3" s="1"/>
  <c r="A414" i="2" l="1"/>
  <c r="C413" i="2"/>
  <c r="F413" i="2" s="1"/>
  <c r="C411" i="3"/>
  <c r="F411" i="3" s="1"/>
  <c r="E412" i="3"/>
  <c r="A415" i="2" l="1"/>
  <c r="C414" i="2"/>
  <c r="F414" i="2" s="1"/>
  <c r="C412" i="3"/>
  <c r="F412" i="3" s="1"/>
  <c r="E413" i="3"/>
  <c r="A416" i="2" l="1"/>
  <c r="C415" i="2"/>
  <c r="F415" i="2" s="1"/>
  <c r="C413" i="3"/>
  <c r="F413" i="3" s="1"/>
  <c r="E414" i="3"/>
  <c r="A417" i="2" l="1"/>
  <c r="C416" i="2"/>
  <c r="F416" i="2" s="1"/>
  <c r="C414" i="3"/>
  <c r="F414" i="3" s="1"/>
  <c r="E415" i="3"/>
  <c r="A418" i="2" l="1"/>
  <c r="C417" i="2"/>
  <c r="F417" i="2" s="1"/>
  <c r="C415" i="3"/>
  <c r="F415" i="3" s="1"/>
  <c r="E416" i="3"/>
  <c r="A419" i="2" l="1"/>
  <c r="C418" i="2"/>
  <c r="F418" i="2" s="1"/>
  <c r="E417" i="3"/>
  <c r="C416" i="3"/>
  <c r="F416" i="3" s="1"/>
  <c r="A420" i="2" l="1"/>
  <c r="C419" i="2"/>
  <c r="F419" i="2" s="1"/>
  <c r="C417" i="3"/>
  <c r="F417" i="3" s="1"/>
  <c r="E418" i="3"/>
  <c r="A421" i="2" l="1"/>
  <c r="C420" i="2"/>
  <c r="F420" i="2" s="1"/>
  <c r="C418" i="3"/>
  <c r="F418" i="3" s="1"/>
  <c r="E419" i="3"/>
  <c r="A422" i="2" l="1"/>
  <c r="C421" i="2"/>
  <c r="F421" i="2" s="1"/>
  <c r="E420" i="3"/>
  <c r="C419" i="3"/>
  <c r="F419" i="3" s="1"/>
  <c r="A423" i="2" l="1"/>
  <c r="C422" i="2"/>
  <c r="F422" i="2" s="1"/>
  <c r="E421" i="3"/>
  <c r="C420" i="3"/>
  <c r="F420" i="3" s="1"/>
  <c r="A424" i="2" l="1"/>
  <c r="C423" i="2"/>
  <c r="F423" i="2" s="1"/>
  <c r="C421" i="3"/>
  <c r="F421" i="3" s="1"/>
  <c r="E422" i="3"/>
  <c r="A425" i="2" l="1"/>
  <c r="C424" i="2"/>
  <c r="F424" i="2" s="1"/>
  <c r="C422" i="3"/>
  <c r="F422" i="3" s="1"/>
  <c r="E423" i="3"/>
  <c r="A426" i="2" l="1"/>
  <c r="C425" i="2"/>
  <c r="F425" i="2" s="1"/>
  <c r="C423" i="3"/>
  <c r="F423" i="3" s="1"/>
  <c r="E424" i="3"/>
  <c r="A427" i="2" l="1"/>
  <c r="C426" i="2"/>
  <c r="F426" i="2" s="1"/>
  <c r="E425" i="3"/>
  <c r="C424" i="3"/>
  <c r="F424" i="3" s="1"/>
  <c r="A428" i="2" l="1"/>
  <c r="C427" i="2"/>
  <c r="F427" i="2" s="1"/>
  <c r="C425" i="3"/>
  <c r="F425" i="3" s="1"/>
  <c r="E426" i="3"/>
  <c r="A429" i="2" l="1"/>
  <c r="C428" i="2"/>
  <c r="F428" i="2" s="1"/>
  <c r="C426" i="3"/>
  <c r="F426" i="3" s="1"/>
  <c r="E427" i="3"/>
  <c r="A430" i="2" l="1"/>
  <c r="C429" i="2"/>
  <c r="F429" i="2" s="1"/>
  <c r="E428" i="3"/>
  <c r="C427" i="3"/>
  <c r="F427" i="3" s="1"/>
  <c r="A431" i="2" l="1"/>
  <c r="C430" i="2"/>
  <c r="F430" i="2" s="1"/>
  <c r="E429" i="3"/>
  <c r="C428" i="3"/>
  <c r="F428" i="3" s="1"/>
  <c r="A432" i="2" l="1"/>
  <c r="C432" i="2" s="1"/>
  <c r="F432" i="2" s="1"/>
  <c r="C431" i="2"/>
  <c r="F431" i="2" s="1"/>
  <c r="C429" i="3"/>
  <c r="F429" i="3" s="1"/>
  <c r="E430" i="3"/>
  <c r="C430" i="3" l="1"/>
  <c r="F430" i="3" s="1"/>
  <c r="E431" i="3"/>
  <c r="C431" i="3" l="1"/>
  <c r="F431" i="3" s="1"/>
  <c r="E432" i="3"/>
  <c r="C432" i="3" s="1"/>
  <c r="F432" i="3" s="1"/>
  <c r="F13" i="2" l="1"/>
  <c r="D13" i="2"/>
  <c r="B14" i="2" l="1"/>
  <c r="E14" i="2" s="1"/>
  <c r="F304" i="2" l="1"/>
  <c r="F171" i="2"/>
  <c r="F148" i="2"/>
  <c r="F84" i="2"/>
  <c r="F111" i="2"/>
  <c r="F232" i="2"/>
  <c r="F367" i="2"/>
  <c r="F121" i="2"/>
  <c r="F182" i="2"/>
  <c r="F283" i="2"/>
  <c r="F286" i="2"/>
  <c r="F155" i="2"/>
  <c r="F361" i="2"/>
  <c r="F24" i="2"/>
  <c r="F248" i="2"/>
  <c r="F21" i="2"/>
  <c r="F233" i="2"/>
  <c r="F140" i="2"/>
  <c r="F25" i="2"/>
  <c r="F122" i="2"/>
  <c r="F251" i="2"/>
  <c r="F258" i="2"/>
  <c r="F274" i="2"/>
  <c r="F28" i="2"/>
  <c r="F38" i="2"/>
  <c r="F226" i="2"/>
  <c r="F308" i="2"/>
  <c r="F285" i="2"/>
  <c r="F323" i="2"/>
  <c r="F43" i="2"/>
  <c r="F352" i="2"/>
  <c r="F212" i="2"/>
  <c r="F62" i="2"/>
  <c r="F63" i="2"/>
  <c r="F318" i="2"/>
  <c r="F246" i="2"/>
  <c r="F269" i="2"/>
  <c r="F305" i="2"/>
  <c r="C433" i="2"/>
  <c r="F270" i="2"/>
  <c r="F47" i="2"/>
  <c r="F207" i="2"/>
  <c r="F217" i="2"/>
  <c r="F219" i="2"/>
  <c r="F153" i="2"/>
  <c r="F364" i="2"/>
  <c r="F42" i="2"/>
  <c r="F312" i="2"/>
  <c r="F211" i="2"/>
  <c r="F73" i="2"/>
  <c r="F94" i="2"/>
  <c r="F37" i="2"/>
  <c r="F188" i="2"/>
  <c r="F156" i="2"/>
  <c r="F180" i="2"/>
  <c r="F296" i="2"/>
  <c r="F358" i="2"/>
  <c r="F354" i="2"/>
  <c r="F74" i="2"/>
  <c r="F99" i="2"/>
  <c r="F103" i="2"/>
  <c r="F136" i="2"/>
  <c r="F101" i="2"/>
  <c r="F264" i="2"/>
  <c r="F95" i="2"/>
  <c r="F97" i="2"/>
  <c r="F115" i="2"/>
  <c r="F290" i="2"/>
  <c r="F79" i="2"/>
  <c r="F262" i="2"/>
  <c r="F82" i="2"/>
  <c r="F29" i="2"/>
  <c r="F19" i="2"/>
  <c r="F147" i="2"/>
  <c r="F231" i="2"/>
  <c r="F20" i="2"/>
  <c r="F18" i="2"/>
  <c r="F116" i="2"/>
  <c r="F123" i="2"/>
  <c r="F135" i="2"/>
  <c r="F325" i="2"/>
  <c r="F294" i="2"/>
  <c r="F36" i="2"/>
  <c r="F139" i="2"/>
  <c r="F125" i="2"/>
  <c r="F130" i="2"/>
  <c r="F86" i="2"/>
  <c r="F51" i="2"/>
  <c r="F184" i="2"/>
  <c r="F220" i="2"/>
  <c r="F215" i="2"/>
  <c r="F192" i="2"/>
  <c r="F59" i="2"/>
  <c r="F170" i="2"/>
  <c r="F187" i="2"/>
  <c r="F119" i="2"/>
  <c r="F138" i="2"/>
  <c r="F267" i="2"/>
  <c r="F172" i="2"/>
  <c r="F23" i="2"/>
  <c r="F320" i="2"/>
  <c r="F183" i="2"/>
  <c r="F257" i="2"/>
  <c r="F369" i="2"/>
  <c r="F189" i="2"/>
  <c r="F291" i="2"/>
  <c r="F69" i="2"/>
  <c r="F295" i="2"/>
  <c r="F85" i="2"/>
  <c r="F282" i="2"/>
  <c r="F250" i="2"/>
  <c r="F253" i="2"/>
  <c r="F126" i="2"/>
  <c r="F27" i="2"/>
  <c r="F56" i="2"/>
  <c r="F234" i="2"/>
  <c r="F120" i="2"/>
  <c r="F240" i="2"/>
  <c r="F301" i="2"/>
  <c r="F109" i="2"/>
  <c r="F300" i="2"/>
  <c r="F289" i="2"/>
  <c r="F81" i="2"/>
  <c r="F33" i="2"/>
  <c r="F161" i="2"/>
  <c r="F174" i="2"/>
  <c r="F152" i="2"/>
  <c r="F365" i="2"/>
  <c r="F221" i="2"/>
  <c r="F366" i="2"/>
  <c r="F40" i="2"/>
  <c r="F142" i="2"/>
  <c r="F44" i="2"/>
  <c r="F100" i="2"/>
  <c r="F154" i="2"/>
  <c r="F134" i="2"/>
  <c r="F241" i="2"/>
  <c r="F336" i="2"/>
  <c r="F112" i="2"/>
  <c r="F35" i="2"/>
  <c r="F368" i="2"/>
  <c r="F164" i="2"/>
  <c r="F110" i="2"/>
  <c r="F75" i="2"/>
  <c r="F272" i="2"/>
  <c r="F345" i="2"/>
  <c r="F362" i="2"/>
  <c r="F326" i="2"/>
  <c r="F179" i="2"/>
  <c r="F273" i="2"/>
  <c r="F238" i="2"/>
  <c r="F67" i="2"/>
  <c r="F117" i="2"/>
  <c r="F313" i="2"/>
  <c r="F230" i="2"/>
  <c r="F175" i="2"/>
  <c r="F198" i="2"/>
  <c r="F98" i="2"/>
  <c r="F106" i="2"/>
  <c r="F268" i="2"/>
  <c r="F332" i="2"/>
  <c r="F54" i="2"/>
  <c r="F214" i="2"/>
  <c r="F252" i="2"/>
  <c r="F131" i="2"/>
  <c r="F77" i="2"/>
  <c r="F314" i="2"/>
  <c r="F201" i="2"/>
  <c r="F145" i="2"/>
  <c r="F343" i="2"/>
  <c r="F55" i="2"/>
  <c r="F150" i="2"/>
  <c r="F191" i="2"/>
  <c r="F351" i="2"/>
  <c r="F66" i="2"/>
  <c r="F324" i="2"/>
  <c r="F319" i="2"/>
  <c r="F204" i="2"/>
  <c r="F333" i="2"/>
  <c r="F178" i="2"/>
  <c r="F284" i="2"/>
  <c r="D14" i="2"/>
  <c r="F185" i="2"/>
  <c r="F202" i="2"/>
  <c r="F223" i="2"/>
  <c r="F169" i="2"/>
  <c r="F22" i="2"/>
  <c r="F70" i="2"/>
  <c r="F39" i="2"/>
  <c r="F199" i="2"/>
  <c r="F195" i="2"/>
  <c r="F108" i="2"/>
  <c r="F342" i="2"/>
  <c r="F299" i="2"/>
  <c r="F137" i="2"/>
  <c r="F91" i="2"/>
  <c r="F359" i="2"/>
  <c r="F276" i="2"/>
  <c r="F353" i="2"/>
  <c r="F58" i="2"/>
  <c r="F239" i="2"/>
  <c r="F213" i="2"/>
  <c r="F334" i="2"/>
  <c r="F317" i="2"/>
  <c r="F176" i="2"/>
  <c r="F30" i="2"/>
  <c r="F271" i="2"/>
  <c r="F83" i="2"/>
  <c r="F293" i="2"/>
  <c r="F371" i="2"/>
  <c r="F261" i="2"/>
  <c r="F306" i="2"/>
  <c r="F229" i="2"/>
  <c r="F167" i="2"/>
  <c r="F280" i="2"/>
  <c r="F243" i="2"/>
  <c r="F288" i="2"/>
  <c r="F16" i="2"/>
  <c r="F96" i="2"/>
  <c r="F350" i="2"/>
  <c r="F292" i="2"/>
  <c r="F181" i="2"/>
  <c r="F335" i="2"/>
  <c r="F311" i="2"/>
  <c r="F247" i="2"/>
  <c r="F34" i="2"/>
  <c r="F128" i="2"/>
  <c r="F337" i="2"/>
  <c r="F193" i="2"/>
  <c r="F277" i="2"/>
  <c r="F263" i="2"/>
  <c r="F113" i="2"/>
  <c r="F105" i="2"/>
  <c r="F162" i="2"/>
  <c r="F72" i="2"/>
  <c r="F61" i="2"/>
  <c r="F341" i="2"/>
  <c r="F141" i="2"/>
  <c r="F68" i="2"/>
  <c r="F107" i="2"/>
  <c r="F302" i="2"/>
  <c r="F89" i="2"/>
  <c r="F206" i="2"/>
  <c r="F76" i="2"/>
  <c r="F298" i="2"/>
  <c r="F321" i="2"/>
  <c r="F228" i="2"/>
  <c r="F208" i="2"/>
  <c r="F227" i="2"/>
  <c r="F370" i="2"/>
  <c r="F259" i="2"/>
  <c r="F349" i="2"/>
  <c r="F222" i="2"/>
  <c r="F256" i="2"/>
  <c r="F254" i="2"/>
  <c r="F275" i="2"/>
  <c r="F242" i="2"/>
  <c r="F157" i="2"/>
  <c r="F92" i="2"/>
  <c r="F287" i="2"/>
  <c r="F224" i="2"/>
  <c r="F26" i="2"/>
  <c r="F65" i="2"/>
  <c r="F90" i="2"/>
  <c r="F173" i="2"/>
  <c r="F309" i="2"/>
  <c r="F297" i="2"/>
  <c r="F57" i="2"/>
  <c r="F200" i="2"/>
  <c r="F307" i="2"/>
  <c r="F347" i="2"/>
  <c r="F328" i="2"/>
  <c r="F15" i="2"/>
  <c r="F129" i="2"/>
  <c r="F46" i="2"/>
  <c r="F146" i="2"/>
  <c r="F163" i="2"/>
  <c r="F88" i="2"/>
  <c r="F356" i="2"/>
  <c r="F71" i="2"/>
  <c r="F93" i="2"/>
  <c r="F104" i="2"/>
  <c r="F124" i="2"/>
  <c r="F102" i="2"/>
  <c r="F315" i="2"/>
  <c r="F346" i="2"/>
  <c r="F281" i="2"/>
  <c r="F357" i="2"/>
  <c r="F168" i="2"/>
  <c r="F205" i="2"/>
  <c r="F278" i="2"/>
  <c r="F355" i="2"/>
  <c r="F203" i="2"/>
  <c r="F310" i="2"/>
  <c r="F236" i="2"/>
  <c r="F80" i="2"/>
  <c r="F60" i="2"/>
  <c r="F149" i="2"/>
  <c r="F322" i="2"/>
  <c r="F53" i="2"/>
  <c r="F151" i="2"/>
  <c r="F166" i="2"/>
  <c r="F329" i="2"/>
  <c r="F41" i="2"/>
  <c r="F348" i="2"/>
  <c r="F64" i="2"/>
  <c r="F159" i="2"/>
  <c r="F32" i="2"/>
  <c r="F266" i="2"/>
  <c r="F363" i="2"/>
  <c r="F210" i="2"/>
  <c r="F144" i="2"/>
  <c r="F331" i="2"/>
  <c r="F48" i="2"/>
  <c r="F78" i="2"/>
  <c r="F344" i="2"/>
  <c r="F249" i="2"/>
  <c r="F235" i="2"/>
  <c r="F340" i="2"/>
  <c r="F143" i="2"/>
  <c r="F265" i="2"/>
  <c r="F360" i="2"/>
  <c r="F31" i="2"/>
  <c r="F244" i="2"/>
  <c r="F196" i="2"/>
  <c r="F279" i="2"/>
  <c r="F49" i="2"/>
  <c r="F245" i="2"/>
  <c r="F165" i="2"/>
  <c r="F160" i="2"/>
  <c r="F303" i="2"/>
  <c r="F197" i="2"/>
  <c r="F327" i="2"/>
  <c r="F118" i="2"/>
  <c r="F372" i="2"/>
  <c r="F17" i="2"/>
  <c r="F255" i="2"/>
  <c r="F316" i="2"/>
  <c r="F186" i="2"/>
  <c r="F216" i="2"/>
  <c r="F132" i="2"/>
  <c r="F45" i="2"/>
  <c r="F339" i="2"/>
  <c r="F177" i="2"/>
  <c r="F52" i="2"/>
  <c r="F158" i="2"/>
  <c r="F330" i="2"/>
  <c r="F87" i="2"/>
  <c r="F194" i="2"/>
  <c r="F218" i="2"/>
  <c r="F127" i="2"/>
  <c r="F133" i="2"/>
  <c r="F225" i="2"/>
  <c r="F237" i="2"/>
  <c r="F209" i="2"/>
  <c r="F190" i="2"/>
  <c r="F114" i="2"/>
  <c r="F260" i="2"/>
  <c r="F50" i="2"/>
  <c r="F338" i="2"/>
  <c r="F14" i="2" l="1"/>
  <c r="F433" i="2" s="1"/>
  <c r="B15" i="2"/>
  <c r="E15" i="2" s="1"/>
  <c r="D15" i="2" l="1"/>
  <c r="B16" i="2" l="1"/>
  <c r="E16" i="2" s="1"/>
  <c r="D16" i="2" l="1"/>
  <c r="B17" i="2" l="1"/>
  <c r="E17" i="2" s="1"/>
  <c r="D17" i="2" l="1"/>
  <c r="B18" i="2" l="1"/>
  <c r="E18" i="2" s="1"/>
  <c r="D18" i="2" l="1"/>
  <c r="B19" i="2" l="1"/>
  <c r="E19" i="2" s="1"/>
  <c r="D19" i="2" l="1"/>
  <c r="B20" i="2" l="1"/>
  <c r="E20" i="2" s="1"/>
  <c r="D20" i="2" l="1"/>
  <c r="B21" i="2" s="1"/>
  <c r="E21" i="2" l="1"/>
  <c r="D21" i="2" s="1"/>
  <c r="B22" i="2" s="1"/>
  <c r="E22" i="2" l="1"/>
  <c r="D22" i="2" s="1"/>
  <c r="B23" i="2" s="1"/>
  <c r="E23" i="2" l="1"/>
  <c r="D23" i="2" s="1"/>
  <c r="B24" i="2" s="1"/>
  <c r="E24" i="2" l="1"/>
  <c r="D24" i="2" s="1"/>
  <c r="B25" i="2" s="1"/>
  <c r="E25" i="2" l="1"/>
  <c r="D25" i="2" s="1"/>
  <c r="B26" i="2" s="1"/>
  <c r="E26" i="2" l="1"/>
  <c r="D26" i="2" s="1"/>
  <c r="B27" i="2" s="1"/>
  <c r="E27" i="2" s="1"/>
  <c r="D27" i="2" s="1"/>
  <c r="B28" i="2" s="1"/>
  <c r="E28" i="2" s="1"/>
  <c r="D28" i="2" s="1"/>
  <c r="B29" i="2" s="1"/>
  <c r="E29" i="2" s="1"/>
  <c r="D29" i="2" s="1"/>
  <c r="B30" i="2" s="1"/>
  <c r="E30" i="2" s="1"/>
  <c r="D30" i="2" s="1"/>
  <c r="B31" i="2" s="1"/>
  <c r="E31" i="2" s="1"/>
  <c r="D31" i="2" s="1"/>
  <c r="B32" i="2" s="1"/>
  <c r="E32" i="2" s="1"/>
  <c r="D32" i="2" s="1"/>
  <c r="B33" i="2" s="1"/>
  <c r="E33" i="2" s="1"/>
  <c r="D33" i="2" l="1"/>
  <c r="B34" i="2" s="1"/>
  <c r="E34" i="2" s="1"/>
  <c r="D34" i="2" l="1"/>
  <c r="B35" i="2" s="1"/>
  <c r="E35" i="2" s="1"/>
  <c r="D35" i="2" l="1"/>
  <c r="B36" i="2" s="1"/>
  <c r="E36" i="2" s="1"/>
  <c r="D36" i="2" l="1"/>
  <c r="B37" i="2" s="1"/>
  <c r="E37" i="2" s="1"/>
  <c r="D37" i="2" l="1"/>
  <c r="B38" i="2" s="1"/>
  <c r="E38" i="2" s="1"/>
  <c r="D38" i="2" l="1"/>
  <c r="B39" i="2" s="1"/>
  <c r="E39" i="2" s="1"/>
  <c r="D39" i="2" l="1"/>
  <c r="B40" i="2" s="1"/>
  <c r="E40" i="2" s="1"/>
  <c r="D40" i="2" l="1"/>
  <c r="B41" i="2" s="1"/>
  <c r="E41" i="2" s="1"/>
  <c r="D41" i="2" l="1"/>
  <c r="B42" i="2" s="1"/>
  <c r="E42" i="2" s="1"/>
  <c r="D42" i="2" l="1"/>
  <c r="B43" i="2" s="1"/>
  <c r="E43" i="2" s="1"/>
  <c r="D43" i="2" l="1"/>
  <c r="B44" i="2" s="1"/>
  <c r="E44" i="2" s="1"/>
  <c r="D44" i="2" l="1"/>
  <c r="B45" i="2" s="1"/>
  <c r="E45" i="2" s="1"/>
  <c r="D45" i="2" l="1"/>
  <c r="B46" i="2" s="1"/>
  <c r="E46" i="2" s="1"/>
  <c r="D46" i="2" l="1"/>
  <c r="B47" i="2" s="1"/>
  <c r="E47" i="2" s="1"/>
  <c r="D47" i="2" l="1"/>
  <c r="B48" i="2" s="1"/>
  <c r="E48" i="2" s="1"/>
  <c r="D48" i="2" l="1"/>
  <c r="B49" i="2" s="1"/>
  <c r="E49" i="2" s="1"/>
  <c r="D49" i="2" l="1"/>
  <c r="B50" i="2" s="1"/>
  <c r="E50" i="2" s="1"/>
  <c r="D50" i="2" l="1"/>
  <c r="B51" i="2" s="1"/>
  <c r="E51" i="2" s="1"/>
  <c r="D51" i="2" l="1"/>
  <c r="B52" i="2" s="1"/>
  <c r="E52" i="2" s="1"/>
  <c r="D52" i="2" l="1"/>
  <c r="B53" i="2" s="1"/>
  <c r="E53" i="2" s="1"/>
  <c r="D53" i="2" l="1"/>
  <c r="B54" i="2" s="1"/>
  <c r="E54" i="2" s="1"/>
  <c r="D54" i="2" l="1"/>
  <c r="B55" i="2" s="1"/>
  <c r="E55" i="2" s="1"/>
  <c r="D55" i="2" l="1"/>
  <c r="B56" i="2" s="1"/>
  <c r="E56" i="2" s="1"/>
  <c r="D56" i="2" l="1"/>
  <c r="B57" i="2" s="1"/>
  <c r="E57" i="2" s="1"/>
  <c r="D57" i="2" l="1"/>
  <c r="B58" i="2" s="1"/>
  <c r="E58" i="2" s="1"/>
  <c r="D58" i="2" l="1"/>
  <c r="B59" i="2" s="1"/>
  <c r="E59" i="2" s="1"/>
  <c r="D59" i="2" l="1"/>
  <c r="B60" i="2" s="1"/>
  <c r="E60" i="2" s="1"/>
  <c r="D60" i="2" l="1"/>
  <c r="B61" i="2" s="1"/>
  <c r="E61" i="2" s="1"/>
  <c r="D61" i="2" l="1"/>
  <c r="B62" i="2" s="1"/>
  <c r="E62" i="2" s="1"/>
  <c r="D62" i="2" l="1"/>
  <c r="B63" i="2" s="1"/>
  <c r="E63" i="2" s="1"/>
  <c r="D63" i="2" l="1"/>
  <c r="B64" i="2" s="1"/>
  <c r="E64" i="2" s="1"/>
  <c r="D64" i="2" l="1"/>
  <c r="B65" i="2" s="1"/>
  <c r="E65" i="2" s="1"/>
  <c r="D65" i="2" l="1"/>
  <c r="B66" i="2" s="1"/>
  <c r="E66" i="2" s="1"/>
  <c r="D66" i="2" l="1"/>
  <c r="B67" i="2" s="1"/>
  <c r="E67" i="2" s="1"/>
  <c r="D67" i="2" l="1"/>
  <c r="B68" i="2" s="1"/>
  <c r="E68" i="2" s="1"/>
  <c r="D68" i="2" l="1"/>
  <c r="B69" i="2" s="1"/>
  <c r="E69" i="2" s="1"/>
  <c r="D69" i="2" l="1"/>
  <c r="B70" i="2" s="1"/>
  <c r="E70" i="2" s="1"/>
  <c r="D70" i="2" l="1"/>
  <c r="B71" i="2" s="1"/>
  <c r="E71" i="2" s="1"/>
  <c r="D71" i="2" l="1"/>
  <c r="B72" i="2" s="1"/>
  <c r="E72" i="2" s="1"/>
  <c r="D72" i="2" l="1"/>
  <c r="B73" i="2" s="1"/>
  <c r="E73" i="2" s="1"/>
  <c r="D73" i="2" l="1"/>
  <c r="B74" i="2" s="1"/>
  <c r="E74" i="2" s="1"/>
  <c r="D74" i="2" l="1"/>
  <c r="B75" i="2" s="1"/>
  <c r="E75" i="2" s="1"/>
  <c r="D75" i="2" l="1"/>
  <c r="B76" i="2" s="1"/>
  <c r="E76" i="2" s="1"/>
  <c r="D76" i="2" l="1"/>
  <c r="B77" i="2" s="1"/>
  <c r="E77" i="2" s="1"/>
  <c r="D77" i="2" l="1"/>
  <c r="B78" i="2" s="1"/>
  <c r="E78" i="2" s="1"/>
  <c r="D78" i="2" l="1"/>
  <c r="B79" i="2" s="1"/>
  <c r="E79" i="2" s="1"/>
  <c r="D79" i="2" l="1"/>
  <c r="B80" i="2" s="1"/>
  <c r="E80" i="2" s="1"/>
  <c r="D80" i="2" l="1"/>
  <c r="B81" i="2" s="1"/>
  <c r="E81" i="2" s="1"/>
  <c r="D81" i="2" l="1"/>
  <c r="B82" i="2" s="1"/>
  <c r="E82" i="2" s="1"/>
  <c r="D82" i="2" l="1"/>
  <c r="B83" i="2" s="1"/>
  <c r="E83" i="2" s="1"/>
  <c r="D83" i="2" l="1"/>
  <c r="B84" i="2" s="1"/>
  <c r="E84" i="2" s="1"/>
  <c r="D84" i="2" l="1"/>
  <c r="B85" i="2" s="1"/>
  <c r="E85" i="2" s="1"/>
  <c r="D85" i="2" l="1"/>
  <c r="B86" i="2" s="1"/>
  <c r="E86" i="2" s="1"/>
  <c r="D86" i="2" l="1"/>
  <c r="B87" i="2" s="1"/>
  <c r="E87" i="2" s="1"/>
  <c r="D87" i="2" l="1"/>
  <c r="B88" i="2" s="1"/>
  <c r="E88" i="2" s="1"/>
  <c r="D88" i="2" l="1"/>
  <c r="B89" i="2" s="1"/>
  <c r="E89" i="2" s="1"/>
  <c r="D89" i="2" l="1"/>
  <c r="B90" i="2" s="1"/>
  <c r="E90" i="2" s="1"/>
  <c r="D90" i="2" l="1"/>
  <c r="B91" i="2" s="1"/>
  <c r="E91" i="2" s="1"/>
  <c r="D91" i="2" l="1"/>
  <c r="B92" i="2" s="1"/>
  <c r="E92" i="2" s="1"/>
  <c r="D92" i="2" l="1"/>
  <c r="B93" i="2" s="1"/>
  <c r="E93" i="2" s="1"/>
  <c r="D93" i="2" l="1"/>
  <c r="B94" i="2" s="1"/>
  <c r="E94" i="2" s="1"/>
  <c r="D94" i="2" l="1"/>
  <c r="B95" i="2" s="1"/>
  <c r="E95" i="2" s="1"/>
  <c r="D95" i="2" l="1"/>
  <c r="B96" i="2" s="1"/>
  <c r="E96" i="2" s="1"/>
  <c r="D96" i="2" l="1"/>
  <c r="B97" i="2" s="1"/>
  <c r="E97" i="2" s="1"/>
  <c r="D97" i="2" l="1"/>
  <c r="B98" i="2" s="1"/>
  <c r="E98" i="2" s="1"/>
  <c r="D98" i="2" l="1"/>
  <c r="B99" i="2" s="1"/>
  <c r="E99" i="2" s="1"/>
  <c r="D99" i="2" l="1"/>
  <c r="B100" i="2" s="1"/>
  <c r="E100" i="2" s="1"/>
  <c r="D100" i="2" l="1"/>
  <c r="B101" i="2" s="1"/>
  <c r="E101" i="2" s="1"/>
  <c r="D101" i="2" l="1"/>
  <c r="B102" i="2" s="1"/>
  <c r="E102" i="2" s="1"/>
  <c r="D102" i="2" l="1"/>
  <c r="B103" i="2" s="1"/>
  <c r="E103" i="2" s="1"/>
  <c r="D103" i="2" l="1"/>
  <c r="B104" i="2" s="1"/>
  <c r="E104" i="2" s="1"/>
  <c r="D104" i="2" l="1"/>
  <c r="B105" i="2" s="1"/>
  <c r="E105" i="2" s="1"/>
  <c r="D105" i="2" l="1"/>
  <c r="B106" i="2" s="1"/>
  <c r="E106" i="2" s="1"/>
  <c r="D106" i="2" l="1"/>
  <c r="B107" i="2" s="1"/>
  <c r="E107" i="2" s="1"/>
  <c r="D107" i="2" l="1"/>
  <c r="B108" i="2" s="1"/>
  <c r="E108" i="2" s="1"/>
  <c r="D108" i="2" l="1"/>
  <c r="B109" i="2" s="1"/>
  <c r="E109" i="2" s="1"/>
  <c r="D109" i="2" l="1"/>
  <c r="B110" i="2" s="1"/>
  <c r="E110" i="2" s="1"/>
  <c r="D110" i="2" l="1"/>
  <c r="B111" i="2" s="1"/>
  <c r="E111" i="2" s="1"/>
  <c r="D111" i="2" l="1"/>
  <c r="B112" i="2" s="1"/>
  <c r="E112" i="2" s="1"/>
  <c r="D112" i="2" l="1"/>
  <c r="B113" i="2" s="1"/>
  <c r="E113" i="2" s="1"/>
  <c r="D113" i="2" l="1"/>
  <c r="B114" i="2" s="1"/>
  <c r="E114" i="2" s="1"/>
  <c r="D114" i="2" l="1"/>
  <c r="B115" i="2" s="1"/>
  <c r="E115" i="2" s="1"/>
  <c r="D115" i="2" l="1"/>
  <c r="B116" i="2" s="1"/>
  <c r="E116" i="2" s="1"/>
  <c r="D116" i="2" l="1"/>
  <c r="B117" i="2" s="1"/>
  <c r="E117" i="2" s="1"/>
  <c r="D117" i="2" l="1"/>
  <c r="B118" i="2" s="1"/>
  <c r="E118" i="2" s="1"/>
  <c r="D118" i="2" l="1"/>
  <c r="B119" i="2" s="1"/>
  <c r="E119" i="2" s="1"/>
  <c r="D119" i="2" l="1"/>
  <c r="B120" i="2" s="1"/>
  <c r="E120" i="2" s="1"/>
  <c r="D120" i="2" l="1"/>
  <c r="B121" i="2" s="1"/>
  <c r="E121" i="2" s="1"/>
  <c r="D121" i="2" l="1"/>
  <c r="B122" i="2" s="1"/>
  <c r="E122" i="2" s="1"/>
  <c r="D122" i="2" l="1"/>
  <c r="B123" i="2" s="1"/>
  <c r="E123" i="2" s="1"/>
  <c r="D123" i="2" l="1"/>
  <c r="B124" i="2" s="1"/>
  <c r="E124" i="2" s="1"/>
  <c r="D124" i="2" l="1"/>
  <c r="B125" i="2" s="1"/>
  <c r="E125" i="2" s="1"/>
  <c r="D125" i="2" l="1"/>
  <c r="B126" i="2" s="1"/>
  <c r="E126" i="2" s="1"/>
  <c r="D126" i="2" l="1"/>
  <c r="B127" i="2" s="1"/>
  <c r="E127" i="2" s="1"/>
  <c r="D127" i="2" l="1"/>
  <c r="B128" i="2" s="1"/>
  <c r="E128" i="2" s="1"/>
  <c r="D128" i="2" l="1"/>
  <c r="B129" i="2" s="1"/>
  <c r="E129" i="2" s="1"/>
  <c r="D129" i="2" l="1"/>
  <c r="B130" i="2" s="1"/>
  <c r="E130" i="2" s="1"/>
  <c r="D130" i="2" l="1"/>
  <c r="B131" i="2" s="1"/>
  <c r="E131" i="2" s="1"/>
  <c r="D131" i="2" l="1"/>
  <c r="B132" i="2" s="1"/>
  <c r="E132" i="2" s="1"/>
  <c r="D132" i="2" l="1"/>
  <c r="B133" i="2" s="1"/>
  <c r="E133" i="2" s="1"/>
  <c r="D133" i="2" l="1"/>
  <c r="B134" i="2" s="1"/>
  <c r="E134" i="2" s="1"/>
  <c r="D134" i="2" l="1"/>
  <c r="B135" i="2" s="1"/>
  <c r="E135" i="2" s="1"/>
  <c r="D135" i="2" l="1"/>
  <c r="B136" i="2" s="1"/>
  <c r="E136" i="2" s="1"/>
  <c r="D136" i="2" l="1"/>
  <c r="B137" i="2" s="1"/>
  <c r="E137" i="2" s="1"/>
  <c r="D137" i="2" l="1"/>
  <c r="B138" i="2" s="1"/>
  <c r="E138" i="2" s="1"/>
  <c r="D138" i="2" l="1"/>
  <c r="B139" i="2" s="1"/>
  <c r="E139" i="2" s="1"/>
  <c r="D139" i="2" l="1"/>
  <c r="B140" i="2" s="1"/>
  <c r="E140" i="2" s="1"/>
  <c r="D140" i="2" l="1"/>
  <c r="B141" i="2" s="1"/>
  <c r="E141" i="2" s="1"/>
  <c r="D141" i="2" l="1"/>
  <c r="B142" i="2" s="1"/>
  <c r="E142" i="2" s="1"/>
  <c r="D142" i="2" l="1"/>
  <c r="B143" i="2" s="1"/>
  <c r="E143" i="2" s="1"/>
  <c r="D143" i="2" l="1"/>
  <c r="B144" i="2" s="1"/>
  <c r="E144" i="2" s="1"/>
  <c r="D144" i="2" l="1"/>
  <c r="B145" i="2" s="1"/>
  <c r="E145" i="2" s="1"/>
  <c r="D145" i="2" l="1"/>
  <c r="B146" i="2" s="1"/>
  <c r="E146" i="2" s="1"/>
  <c r="D146" i="2" l="1"/>
  <c r="B147" i="2" s="1"/>
  <c r="E147" i="2" s="1"/>
  <c r="D147" i="2" l="1"/>
  <c r="B148" i="2" s="1"/>
  <c r="E148" i="2" s="1"/>
  <c r="D148" i="2" l="1"/>
  <c r="B149" i="2" s="1"/>
  <c r="E149" i="2" s="1"/>
  <c r="D149" i="2" l="1"/>
  <c r="B150" i="2" s="1"/>
  <c r="E150" i="2" s="1"/>
  <c r="D150" i="2" l="1"/>
  <c r="B151" i="2" s="1"/>
  <c r="E151" i="2" s="1"/>
  <c r="D151" i="2" l="1"/>
  <c r="B152" i="2" s="1"/>
  <c r="E152" i="2" s="1"/>
  <c r="D152" i="2" l="1"/>
  <c r="B153" i="2" s="1"/>
  <c r="E153" i="2" s="1"/>
  <c r="D153" i="2" l="1"/>
  <c r="B154" i="2" s="1"/>
  <c r="E154" i="2" s="1"/>
  <c r="D154" i="2" l="1"/>
  <c r="B155" i="2" s="1"/>
  <c r="E155" i="2" s="1"/>
  <c r="D155" i="2" l="1"/>
  <c r="B156" i="2" s="1"/>
  <c r="E156" i="2" s="1"/>
  <c r="D156" i="2" l="1"/>
  <c r="B157" i="2" s="1"/>
  <c r="E157" i="2" s="1"/>
  <c r="D157" i="2" l="1"/>
  <c r="B158" i="2" s="1"/>
  <c r="E158" i="2" s="1"/>
  <c r="D158" i="2" l="1"/>
  <c r="B159" i="2" s="1"/>
  <c r="E159" i="2" s="1"/>
  <c r="D159" i="2" l="1"/>
  <c r="B160" i="2" s="1"/>
  <c r="E160" i="2" s="1"/>
  <c r="D160" i="2" l="1"/>
  <c r="B161" i="2" s="1"/>
  <c r="E161" i="2" s="1"/>
  <c r="D161" i="2" l="1"/>
  <c r="B162" i="2" s="1"/>
  <c r="E162" i="2" s="1"/>
  <c r="D162" i="2" l="1"/>
  <c r="B163" i="2" s="1"/>
  <c r="E163" i="2" s="1"/>
  <c r="D163" i="2" l="1"/>
  <c r="B164" i="2" s="1"/>
  <c r="E164" i="2" s="1"/>
  <c r="D164" i="2" l="1"/>
  <c r="B165" i="2" s="1"/>
  <c r="E165" i="2" s="1"/>
  <c r="D165" i="2" l="1"/>
  <c r="B166" i="2" s="1"/>
  <c r="E166" i="2" s="1"/>
  <c r="D166" i="2" l="1"/>
  <c r="B167" i="2" s="1"/>
  <c r="E167" i="2" s="1"/>
  <c r="D167" i="2" l="1"/>
  <c r="B168" i="2" s="1"/>
  <c r="E168" i="2" s="1"/>
  <c r="D168" i="2" l="1"/>
  <c r="B169" i="2" s="1"/>
  <c r="E169" i="2" s="1"/>
  <c r="D169" i="2" l="1"/>
  <c r="B170" i="2" s="1"/>
  <c r="E170" i="2" s="1"/>
  <c r="D170" i="2" l="1"/>
  <c r="B171" i="2" s="1"/>
  <c r="E171" i="2" s="1"/>
  <c r="D171" i="2" l="1"/>
  <c r="B172" i="2" s="1"/>
  <c r="E172" i="2" s="1"/>
  <c r="D172" i="2" l="1"/>
  <c r="B173" i="2" s="1"/>
  <c r="E173" i="2" s="1"/>
  <c r="D173" i="2" l="1"/>
  <c r="B174" i="2" s="1"/>
  <c r="E174" i="2" s="1"/>
  <c r="D174" i="2" l="1"/>
  <c r="B175" i="2" s="1"/>
  <c r="E175" i="2" s="1"/>
  <c r="D175" i="2" l="1"/>
  <c r="B176" i="2" s="1"/>
  <c r="E176" i="2" s="1"/>
  <c r="D176" i="2" l="1"/>
  <c r="B177" i="2" s="1"/>
  <c r="E177" i="2" s="1"/>
  <c r="D177" i="2" l="1"/>
  <c r="B178" i="2" s="1"/>
  <c r="E178" i="2" s="1"/>
  <c r="D178" i="2" l="1"/>
  <c r="B179" i="2" s="1"/>
  <c r="E179" i="2" s="1"/>
  <c r="D179" i="2" l="1"/>
  <c r="B180" i="2" s="1"/>
  <c r="E180" i="2" s="1"/>
  <c r="D180" i="2" l="1"/>
  <c r="B181" i="2" s="1"/>
  <c r="E181" i="2" s="1"/>
  <c r="D181" i="2" l="1"/>
  <c r="B182" i="2" s="1"/>
  <c r="E182" i="2" s="1"/>
  <c r="D182" i="2" l="1"/>
  <c r="B183" i="2" s="1"/>
  <c r="E183" i="2" s="1"/>
  <c r="D183" i="2" l="1"/>
  <c r="B184" i="2" s="1"/>
  <c r="E184" i="2" s="1"/>
  <c r="D184" i="2" l="1"/>
  <c r="B185" i="2" s="1"/>
  <c r="E185" i="2" s="1"/>
  <c r="D185" i="2" l="1"/>
  <c r="B186" i="2" s="1"/>
  <c r="E186" i="2" s="1"/>
  <c r="D186" i="2" l="1"/>
  <c r="B187" i="2" s="1"/>
  <c r="E187" i="2" s="1"/>
  <c r="D187" i="2" l="1"/>
  <c r="B188" i="2" s="1"/>
  <c r="E188" i="2" s="1"/>
  <c r="D188" i="2" l="1"/>
  <c r="B189" i="2" s="1"/>
  <c r="E189" i="2" s="1"/>
  <c r="D189" i="2" l="1"/>
  <c r="B190" i="2" s="1"/>
  <c r="E190" i="2" s="1"/>
  <c r="D190" i="2" l="1"/>
  <c r="B191" i="2" s="1"/>
  <c r="E191" i="2" s="1"/>
  <c r="D191" i="2" l="1"/>
  <c r="B192" i="2" s="1"/>
  <c r="E192" i="2" s="1"/>
  <c r="D192" i="2" l="1"/>
  <c r="B193" i="2" s="1"/>
  <c r="E193" i="2" s="1"/>
  <c r="D193" i="2" l="1"/>
  <c r="B194" i="2" s="1"/>
  <c r="E194" i="2" s="1"/>
  <c r="D194" i="2" l="1"/>
  <c r="B195" i="2" s="1"/>
  <c r="E195" i="2" s="1"/>
  <c r="D195" i="2" l="1"/>
  <c r="B196" i="2" s="1"/>
  <c r="E196" i="2" s="1"/>
  <c r="D196" i="2" l="1"/>
  <c r="B197" i="2" s="1"/>
  <c r="E197" i="2" s="1"/>
  <c r="D197" i="2" l="1"/>
  <c r="B198" i="2" s="1"/>
  <c r="E198" i="2" s="1"/>
  <c r="D198" i="2" l="1"/>
  <c r="B199" i="2" s="1"/>
  <c r="E199" i="2" s="1"/>
  <c r="D199" i="2" l="1"/>
  <c r="B200" i="2" s="1"/>
  <c r="E200" i="2" s="1"/>
  <c r="D200" i="2" l="1"/>
  <c r="B201" i="2" s="1"/>
  <c r="E201" i="2" s="1"/>
  <c r="D201" i="2" l="1"/>
  <c r="B202" i="2" s="1"/>
  <c r="E202" i="2" s="1"/>
  <c r="D202" i="2" l="1"/>
  <c r="B203" i="2" s="1"/>
  <c r="E203" i="2" s="1"/>
  <c r="D203" i="2" l="1"/>
  <c r="B204" i="2" s="1"/>
  <c r="E204" i="2" s="1"/>
  <c r="D204" i="2" l="1"/>
  <c r="B205" i="2" s="1"/>
  <c r="E205" i="2" s="1"/>
  <c r="D205" i="2" l="1"/>
  <c r="B206" i="2" s="1"/>
  <c r="E206" i="2" s="1"/>
  <c r="D206" i="2" l="1"/>
  <c r="B207" i="2" s="1"/>
  <c r="E207" i="2" s="1"/>
  <c r="D207" i="2" l="1"/>
  <c r="B208" i="2" s="1"/>
  <c r="E208" i="2" s="1"/>
  <c r="D208" i="2" l="1"/>
  <c r="B209" i="2" s="1"/>
  <c r="E209" i="2" s="1"/>
  <c r="D209" i="2" l="1"/>
  <c r="B210" i="2" s="1"/>
  <c r="E210" i="2" s="1"/>
  <c r="D210" i="2" l="1"/>
  <c r="B211" i="2" s="1"/>
  <c r="E211" i="2" s="1"/>
  <c r="D211" i="2" l="1"/>
  <c r="B212" i="2" s="1"/>
  <c r="E212" i="2" s="1"/>
  <c r="D212" i="2" l="1"/>
  <c r="B213" i="2" s="1"/>
  <c r="E213" i="2" s="1"/>
  <c r="D213" i="2" l="1"/>
  <c r="B214" i="2" s="1"/>
  <c r="E214" i="2" s="1"/>
  <c r="D214" i="2" l="1"/>
  <c r="B215" i="2" s="1"/>
  <c r="E215" i="2" s="1"/>
  <c r="D215" i="2" l="1"/>
  <c r="B216" i="2" s="1"/>
  <c r="E216" i="2" s="1"/>
  <c r="D216" i="2" l="1"/>
  <c r="B217" i="2" s="1"/>
  <c r="E217" i="2" s="1"/>
  <c r="D217" i="2" l="1"/>
  <c r="B218" i="2" s="1"/>
  <c r="E218" i="2" s="1"/>
  <c r="D218" i="2" l="1"/>
  <c r="B219" i="2" s="1"/>
  <c r="E219" i="2" s="1"/>
  <c r="D219" i="2" l="1"/>
  <c r="B220" i="2" s="1"/>
  <c r="E220" i="2" s="1"/>
  <c r="D220" i="2" l="1"/>
  <c r="B221" i="2" s="1"/>
  <c r="E221" i="2" s="1"/>
  <c r="D221" i="2" l="1"/>
  <c r="B222" i="2" s="1"/>
  <c r="E222" i="2" s="1"/>
  <c r="D222" i="2" l="1"/>
  <c r="B223" i="2" s="1"/>
  <c r="E223" i="2" s="1"/>
  <c r="D223" i="2" l="1"/>
  <c r="B224" i="2" s="1"/>
  <c r="E224" i="2" s="1"/>
  <c r="D224" i="2" l="1"/>
  <c r="B225" i="2" s="1"/>
  <c r="E225" i="2" s="1"/>
  <c r="D225" i="2" l="1"/>
  <c r="B226" i="2" s="1"/>
  <c r="E226" i="2" s="1"/>
  <c r="D226" i="2" l="1"/>
  <c r="B227" i="2" s="1"/>
  <c r="E227" i="2" s="1"/>
  <c r="D227" i="2" l="1"/>
  <c r="B228" i="2" s="1"/>
  <c r="E228" i="2" s="1"/>
  <c r="D228" i="2" l="1"/>
  <c r="B229" i="2" s="1"/>
  <c r="E229" i="2" s="1"/>
  <c r="D229" i="2" l="1"/>
  <c r="B230" i="2" s="1"/>
  <c r="E230" i="2" s="1"/>
  <c r="D230" i="2" l="1"/>
  <c r="B231" i="2" s="1"/>
  <c r="E231" i="2" s="1"/>
  <c r="D231" i="2" l="1"/>
  <c r="B232" i="2" s="1"/>
  <c r="E232" i="2" s="1"/>
  <c r="D232" i="2" l="1"/>
  <c r="B233" i="2" s="1"/>
  <c r="E233" i="2" s="1"/>
  <c r="D233" i="2" l="1"/>
  <c r="B234" i="2" s="1"/>
  <c r="E234" i="2" s="1"/>
  <c r="D234" i="2" l="1"/>
  <c r="B235" i="2" s="1"/>
  <c r="E235" i="2" s="1"/>
  <c r="D235" i="2" l="1"/>
  <c r="B236" i="2" s="1"/>
  <c r="E236" i="2" s="1"/>
  <c r="D236" i="2" l="1"/>
  <c r="B237" i="2" s="1"/>
  <c r="E237" i="2" s="1"/>
  <c r="D237" i="2" l="1"/>
  <c r="B238" i="2" s="1"/>
  <c r="E238" i="2" s="1"/>
  <c r="D238" i="2" l="1"/>
  <c r="B239" i="2" s="1"/>
  <c r="E239" i="2" s="1"/>
  <c r="D239" i="2" l="1"/>
  <c r="B240" i="2" s="1"/>
  <c r="E240" i="2" s="1"/>
  <c r="D240" i="2" l="1"/>
  <c r="B241" i="2" s="1"/>
  <c r="E241" i="2" s="1"/>
  <c r="D241" i="2" l="1"/>
  <c r="B242" i="2" s="1"/>
  <c r="E242" i="2" s="1"/>
  <c r="D242" i="2" l="1"/>
  <c r="B243" i="2" s="1"/>
  <c r="E243" i="2" s="1"/>
  <c r="D243" i="2" l="1"/>
  <c r="B244" i="2" s="1"/>
  <c r="E244" i="2" s="1"/>
  <c r="D244" i="2" l="1"/>
  <c r="B245" i="2" s="1"/>
  <c r="E245" i="2" s="1"/>
  <c r="D245" i="2" l="1"/>
  <c r="B246" i="2" s="1"/>
  <c r="E246" i="2" s="1"/>
  <c r="D246" i="2" l="1"/>
  <c r="B247" i="2" s="1"/>
  <c r="E247" i="2" s="1"/>
  <c r="D247" i="2" l="1"/>
  <c r="B248" i="2" s="1"/>
  <c r="E248" i="2" s="1"/>
  <c r="D248" i="2" l="1"/>
  <c r="B249" i="2" s="1"/>
  <c r="E249" i="2" s="1"/>
  <c r="D249" i="2" l="1"/>
  <c r="B250" i="2" s="1"/>
  <c r="E250" i="2" s="1"/>
  <c r="D250" i="2" l="1"/>
  <c r="B251" i="2" s="1"/>
  <c r="E251" i="2" s="1"/>
  <c r="D251" i="2" l="1"/>
  <c r="B252" i="2" s="1"/>
  <c r="E252" i="2" s="1"/>
  <c r="D252" i="2" l="1"/>
  <c r="B253" i="2" s="1"/>
  <c r="E253" i="2" s="1"/>
  <c r="D253" i="2" l="1"/>
  <c r="B254" i="2" s="1"/>
  <c r="E254" i="2" s="1"/>
  <c r="D254" i="2" l="1"/>
  <c r="B255" i="2" s="1"/>
  <c r="E255" i="2" s="1"/>
  <c r="D255" i="2" l="1"/>
  <c r="B256" i="2" s="1"/>
  <c r="E256" i="2" s="1"/>
  <c r="D256" i="2" l="1"/>
  <c r="B257" i="2" s="1"/>
  <c r="E257" i="2" s="1"/>
  <c r="D257" i="2" l="1"/>
  <c r="B258" i="2" s="1"/>
  <c r="E258" i="2" s="1"/>
  <c r="D258" i="2" l="1"/>
  <c r="B259" i="2" s="1"/>
  <c r="E259" i="2" s="1"/>
  <c r="D259" i="2" l="1"/>
  <c r="B260" i="2" s="1"/>
  <c r="E260" i="2" s="1"/>
  <c r="D260" i="2" l="1"/>
  <c r="B261" i="2" s="1"/>
  <c r="E261" i="2" s="1"/>
  <c r="D261" i="2" l="1"/>
  <c r="B262" i="2" s="1"/>
  <c r="E262" i="2" s="1"/>
  <c r="D262" i="2" l="1"/>
  <c r="B263" i="2" s="1"/>
  <c r="E263" i="2" s="1"/>
  <c r="D263" i="2" l="1"/>
  <c r="B264" i="2" s="1"/>
  <c r="E264" i="2" s="1"/>
  <c r="D264" i="2" l="1"/>
  <c r="B265" i="2" s="1"/>
  <c r="E265" i="2" s="1"/>
  <c r="D265" i="2" l="1"/>
  <c r="B266" i="2" s="1"/>
  <c r="E266" i="2" s="1"/>
  <c r="D266" i="2" l="1"/>
  <c r="B267" i="2" s="1"/>
  <c r="E267" i="2" s="1"/>
  <c r="D267" i="2" l="1"/>
  <c r="B268" i="2" s="1"/>
  <c r="E268" i="2" s="1"/>
  <c r="D268" i="2" l="1"/>
  <c r="B269" i="2" s="1"/>
  <c r="E269" i="2" s="1"/>
  <c r="D269" i="2" l="1"/>
  <c r="B270" i="2" s="1"/>
  <c r="E270" i="2" s="1"/>
  <c r="D270" i="2" l="1"/>
  <c r="B271" i="2" s="1"/>
  <c r="E271" i="2" s="1"/>
  <c r="D271" i="2" l="1"/>
  <c r="B272" i="2" s="1"/>
  <c r="E272" i="2" s="1"/>
  <c r="D272" i="2" l="1"/>
  <c r="B273" i="2" s="1"/>
  <c r="E273" i="2" s="1"/>
  <c r="D273" i="2" l="1"/>
  <c r="B274" i="2" s="1"/>
  <c r="E274" i="2" s="1"/>
  <c r="D274" i="2" l="1"/>
  <c r="B275" i="2" s="1"/>
  <c r="E275" i="2" s="1"/>
  <c r="D275" i="2" l="1"/>
  <c r="B276" i="2" s="1"/>
  <c r="E276" i="2" s="1"/>
  <c r="D276" i="2" l="1"/>
  <c r="B277" i="2" s="1"/>
  <c r="E277" i="2" s="1"/>
  <c r="D277" i="2" l="1"/>
  <c r="B278" i="2" s="1"/>
  <c r="E278" i="2" s="1"/>
  <c r="D278" i="2" l="1"/>
  <c r="B279" i="2" s="1"/>
  <c r="E279" i="2" s="1"/>
  <c r="D279" i="2" l="1"/>
  <c r="B280" i="2" s="1"/>
  <c r="E280" i="2" s="1"/>
  <c r="D280" i="2" l="1"/>
  <c r="B281" i="2" s="1"/>
  <c r="E281" i="2" s="1"/>
  <c r="D281" i="2" l="1"/>
  <c r="B282" i="2" s="1"/>
  <c r="E282" i="2" s="1"/>
  <c r="D282" i="2" l="1"/>
  <c r="B283" i="2" s="1"/>
  <c r="E283" i="2" s="1"/>
  <c r="D283" i="2" l="1"/>
  <c r="B284" i="2" s="1"/>
  <c r="E284" i="2" s="1"/>
  <c r="D284" i="2" l="1"/>
  <c r="B285" i="2" s="1"/>
  <c r="E285" i="2" s="1"/>
  <c r="D285" i="2" l="1"/>
  <c r="B286" i="2" s="1"/>
  <c r="E286" i="2" s="1"/>
  <c r="D286" i="2" l="1"/>
  <c r="B287" i="2" s="1"/>
  <c r="E287" i="2" s="1"/>
  <c r="D287" i="2" l="1"/>
  <c r="B288" i="2" s="1"/>
  <c r="E288" i="2" s="1"/>
  <c r="D288" i="2" l="1"/>
  <c r="B289" i="2" s="1"/>
  <c r="E289" i="2" s="1"/>
  <c r="D289" i="2" l="1"/>
  <c r="B290" i="2" s="1"/>
  <c r="E290" i="2" s="1"/>
  <c r="D290" i="2" l="1"/>
  <c r="B291" i="2" s="1"/>
  <c r="E291" i="2" s="1"/>
  <c r="D291" i="2" l="1"/>
  <c r="B292" i="2" s="1"/>
  <c r="E292" i="2" s="1"/>
  <c r="D292" i="2" l="1"/>
  <c r="B293" i="2" s="1"/>
  <c r="E293" i="2" s="1"/>
  <c r="D293" i="2" l="1"/>
  <c r="B294" i="2" s="1"/>
  <c r="E294" i="2" s="1"/>
  <c r="D294" i="2" l="1"/>
  <c r="B295" i="2" s="1"/>
  <c r="E295" i="2" s="1"/>
  <c r="D295" i="2" l="1"/>
  <c r="B296" i="2" s="1"/>
  <c r="E296" i="2" s="1"/>
  <c r="D296" i="2" l="1"/>
  <c r="B297" i="2" s="1"/>
  <c r="E297" i="2" s="1"/>
  <c r="D297" i="2" l="1"/>
  <c r="B298" i="2" s="1"/>
  <c r="E298" i="2" s="1"/>
  <c r="D298" i="2" l="1"/>
  <c r="B299" i="2" s="1"/>
  <c r="E299" i="2" s="1"/>
  <c r="D299" i="2" l="1"/>
  <c r="B300" i="2" s="1"/>
  <c r="E300" i="2" s="1"/>
  <c r="D300" i="2" l="1"/>
  <c r="B301" i="2" s="1"/>
  <c r="E301" i="2" s="1"/>
  <c r="D301" i="2" l="1"/>
  <c r="B302" i="2" s="1"/>
  <c r="E302" i="2" s="1"/>
  <c r="D302" i="2" l="1"/>
  <c r="B303" i="2" s="1"/>
  <c r="E303" i="2" s="1"/>
  <c r="D303" i="2" l="1"/>
  <c r="B304" i="2" s="1"/>
  <c r="E304" i="2" s="1"/>
  <c r="D304" i="2" l="1"/>
  <c r="B305" i="2" s="1"/>
  <c r="E305" i="2" s="1"/>
  <c r="D305" i="2" l="1"/>
  <c r="B306" i="2" s="1"/>
  <c r="E306" i="2" s="1"/>
  <c r="D306" i="2" l="1"/>
  <c r="B307" i="2" s="1"/>
  <c r="E307" i="2" s="1"/>
  <c r="D307" i="2" l="1"/>
  <c r="B308" i="2" s="1"/>
  <c r="E308" i="2" s="1"/>
  <c r="D308" i="2" l="1"/>
  <c r="B309" i="2" s="1"/>
  <c r="E309" i="2" s="1"/>
  <c r="D309" i="2" l="1"/>
  <c r="B310" i="2" s="1"/>
  <c r="E310" i="2" s="1"/>
  <c r="D310" i="2" l="1"/>
  <c r="B311" i="2" s="1"/>
  <c r="E311" i="2" s="1"/>
  <c r="D311" i="2" l="1"/>
  <c r="B312" i="2" s="1"/>
  <c r="E312" i="2" s="1"/>
  <c r="D312" i="2" l="1"/>
  <c r="B313" i="2" s="1"/>
  <c r="E313" i="2" s="1"/>
  <c r="D313" i="2" l="1"/>
  <c r="B314" i="2" s="1"/>
  <c r="E314" i="2" s="1"/>
  <c r="D314" i="2" l="1"/>
  <c r="B315" i="2" s="1"/>
  <c r="E315" i="2" s="1"/>
  <c r="D315" i="2" l="1"/>
  <c r="B316" i="2" s="1"/>
  <c r="E316" i="2" s="1"/>
  <c r="D316" i="2" l="1"/>
  <c r="B317" i="2" s="1"/>
  <c r="E317" i="2" s="1"/>
  <c r="D317" i="2" l="1"/>
  <c r="B318" i="2" s="1"/>
  <c r="E318" i="2" s="1"/>
  <c r="D318" i="2" l="1"/>
  <c r="B319" i="2" s="1"/>
  <c r="E319" i="2" s="1"/>
  <c r="D319" i="2" l="1"/>
  <c r="B320" i="2" s="1"/>
  <c r="E320" i="2" s="1"/>
  <c r="D320" i="2" l="1"/>
  <c r="B321" i="2" s="1"/>
  <c r="E321" i="2" s="1"/>
  <c r="D321" i="2" l="1"/>
  <c r="B322" i="2" s="1"/>
  <c r="E322" i="2" s="1"/>
  <c r="D322" i="2" l="1"/>
  <c r="B323" i="2" s="1"/>
  <c r="E323" i="2" s="1"/>
  <c r="D323" i="2" l="1"/>
  <c r="B324" i="2" s="1"/>
  <c r="E324" i="2" s="1"/>
  <c r="D324" i="2" l="1"/>
  <c r="B325" i="2" s="1"/>
  <c r="E325" i="2" s="1"/>
  <c r="D325" i="2" l="1"/>
  <c r="B326" i="2" s="1"/>
  <c r="E326" i="2" s="1"/>
  <c r="D326" i="2" l="1"/>
  <c r="B327" i="2" s="1"/>
  <c r="E327" i="2" s="1"/>
  <c r="D327" i="2" l="1"/>
  <c r="B328" i="2" s="1"/>
  <c r="E328" i="2" s="1"/>
  <c r="D328" i="2" l="1"/>
  <c r="B329" i="2" s="1"/>
  <c r="E329" i="2" s="1"/>
  <c r="D329" i="2" l="1"/>
  <c r="B330" i="2" s="1"/>
  <c r="E330" i="2" s="1"/>
  <c r="D330" i="2" l="1"/>
  <c r="B331" i="2" s="1"/>
  <c r="E331" i="2" s="1"/>
  <c r="D331" i="2" l="1"/>
  <c r="B332" i="2" s="1"/>
  <c r="E332" i="2" s="1"/>
  <c r="D332" i="2" l="1"/>
  <c r="B333" i="2" s="1"/>
  <c r="E333" i="2" s="1"/>
  <c r="D333" i="2" l="1"/>
  <c r="B334" i="2" s="1"/>
  <c r="E334" i="2" s="1"/>
  <c r="D334" i="2" l="1"/>
  <c r="B335" i="2" s="1"/>
  <c r="E335" i="2" s="1"/>
  <c r="D335" i="2" l="1"/>
  <c r="B336" i="2" s="1"/>
  <c r="E336" i="2" s="1"/>
  <c r="D336" i="2" l="1"/>
  <c r="B337" i="2" s="1"/>
  <c r="E337" i="2" s="1"/>
  <c r="D337" i="2" l="1"/>
  <c r="B338" i="2" s="1"/>
  <c r="E338" i="2" s="1"/>
  <c r="D338" i="2" l="1"/>
  <c r="B339" i="2" s="1"/>
  <c r="E339" i="2" s="1"/>
  <c r="D339" i="2" l="1"/>
  <c r="B340" i="2" s="1"/>
  <c r="E340" i="2" s="1"/>
  <c r="D340" i="2" l="1"/>
  <c r="B341" i="2" s="1"/>
  <c r="E341" i="2" s="1"/>
  <c r="D341" i="2" l="1"/>
  <c r="B342" i="2" s="1"/>
  <c r="E342" i="2" s="1"/>
  <c r="D342" i="2" l="1"/>
  <c r="B343" i="2" s="1"/>
  <c r="E343" i="2" s="1"/>
  <c r="D343" i="2" l="1"/>
  <c r="B344" i="2" s="1"/>
  <c r="E344" i="2" s="1"/>
  <c r="D344" i="2" l="1"/>
  <c r="B345" i="2" s="1"/>
  <c r="E345" i="2" s="1"/>
  <c r="D345" i="2" l="1"/>
  <c r="B346" i="2" s="1"/>
  <c r="E346" i="2" s="1"/>
  <c r="D346" i="2" l="1"/>
  <c r="B347" i="2" s="1"/>
  <c r="E347" i="2" s="1"/>
  <c r="D347" i="2" l="1"/>
  <c r="B348" i="2" s="1"/>
  <c r="E348" i="2" s="1"/>
  <c r="D348" i="2" l="1"/>
  <c r="B349" i="2" s="1"/>
  <c r="E349" i="2" s="1"/>
  <c r="D349" i="2" l="1"/>
  <c r="B350" i="2" s="1"/>
  <c r="E350" i="2" s="1"/>
  <c r="D350" i="2" l="1"/>
  <c r="B351" i="2" s="1"/>
  <c r="E351" i="2" s="1"/>
  <c r="D351" i="2" l="1"/>
  <c r="B352" i="2" s="1"/>
  <c r="E352" i="2" s="1"/>
  <c r="D352" i="2" l="1"/>
  <c r="B353" i="2" s="1"/>
  <c r="E353" i="2" s="1"/>
  <c r="D353" i="2" l="1"/>
  <c r="B354" i="2" s="1"/>
  <c r="E354" i="2" s="1"/>
  <c r="D354" i="2" l="1"/>
  <c r="B355" i="2" s="1"/>
  <c r="E355" i="2" s="1"/>
  <c r="D355" i="2" l="1"/>
  <c r="B356" i="2" s="1"/>
  <c r="E356" i="2" s="1"/>
  <c r="D356" i="2" l="1"/>
  <c r="B357" i="2" s="1"/>
  <c r="E357" i="2" s="1"/>
  <c r="D357" i="2" l="1"/>
  <c r="B358" i="2" s="1"/>
  <c r="E358" i="2" s="1"/>
  <c r="D358" i="2" l="1"/>
  <c r="B359" i="2" s="1"/>
  <c r="E359" i="2" s="1"/>
  <c r="D359" i="2" l="1"/>
  <c r="B360" i="2" s="1"/>
  <c r="E360" i="2" s="1"/>
  <c r="D360" i="2" l="1"/>
  <c r="B361" i="2" s="1"/>
  <c r="E361" i="2" s="1"/>
  <c r="D361" i="2" l="1"/>
  <c r="B362" i="2" s="1"/>
  <c r="E362" i="2" s="1"/>
  <c r="D362" i="2" l="1"/>
  <c r="B363" i="2" s="1"/>
  <c r="E363" i="2" s="1"/>
  <c r="D363" i="2" l="1"/>
  <c r="B364" i="2" s="1"/>
  <c r="E364" i="2" s="1"/>
  <c r="D364" i="2" l="1"/>
  <c r="B365" i="2" s="1"/>
  <c r="E365" i="2" s="1"/>
  <c r="D365" i="2" l="1"/>
  <c r="B366" i="2" s="1"/>
  <c r="E366" i="2" s="1"/>
  <c r="D366" i="2" l="1"/>
  <c r="B367" i="2" s="1"/>
  <c r="E367" i="2" s="1"/>
  <c r="D367" i="2" l="1"/>
  <c r="B368" i="2" s="1"/>
  <c r="E368" i="2" s="1"/>
  <c r="D368" i="2" l="1"/>
  <c r="B369" i="2" s="1"/>
  <c r="E369" i="2" s="1"/>
  <c r="D369" i="2" l="1"/>
  <c r="B370" i="2" s="1"/>
  <c r="E370" i="2" s="1"/>
  <c r="D370" i="2" l="1"/>
  <c r="B371" i="2" s="1"/>
  <c r="E371" i="2" s="1"/>
  <c r="D371" i="2" l="1"/>
  <c r="B372" i="2" s="1"/>
  <c r="E372" i="2" l="1"/>
  <c r="D372" i="2" s="1"/>
  <c r="D433" i="2" s="1"/>
  <c r="E433" i="2"/>
  <c r="F14" i="1" l="1"/>
  <c r="F11" i="1"/>
  <c r="B373" i="2"/>
  <c r="E373" i="2" s="1"/>
  <c r="D373" i="2" s="1"/>
  <c r="B374" i="2" s="1"/>
  <c r="E374" i="2" l="1"/>
  <c r="D374" i="2" s="1"/>
  <c r="B375" i="2" s="1"/>
  <c r="E375" i="2" l="1"/>
  <c r="D375" i="2" s="1"/>
  <c r="B376" i="2" s="1"/>
  <c r="E376" i="2" s="1"/>
  <c r="D376" i="2" s="1"/>
  <c r="B377" i="2" s="1"/>
  <c r="E377" i="2" s="1"/>
  <c r="D377" i="2" s="1"/>
  <c r="B378" i="2" s="1"/>
  <c r="E378" i="2" s="1"/>
  <c r="D378" i="2" s="1"/>
  <c r="B379" i="2" s="1"/>
  <c r="E379" i="2" s="1"/>
  <c r="D379" i="2" s="1"/>
  <c r="B380" i="2" s="1"/>
  <c r="E380" i="2" s="1"/>
  <c r="D380" i="2" s="1"/>
  <c r="B381" i="2" s="1"/>
  <c r="E381" i="2" s="1"/>
  <c r="D381" i="2" s="1"/>
  <c r="B382" i="2" s="1"/>
  <c r="E382" i="2" s="1"/>
  <c r="D382" i="2" s="1"/>
  <c r="B383" i="2" s="1"/>
  <c r="E383" i="2" l="1"/>
  <c r="D383" i="2" s="1"/>
  <c r="B384" i="2" s="1"/>
  <c r="E384" i="2" s="1"/>
  <c r="D384" i="2" s="1"/>
  <c r="B385" i="2" s="1"/>
  <c r="E385" i="2" s="1"/>
  <c r="D385" i="2" s="1"/>
  <c r="B386" i="2" s="1"/>
  <c r="E386" i="2" l="1"/>
  <c r="D386" i="2" s="1"/>
  <c r="B387" i="2" s="1"/>
  <c r="E387" i="2" s="1"/>
  <c r="D387" i="2" s="1"/>
  <c r="B388" i="2" s="1"/>
  <c r="E388" i="2" s="1"/>
  <c r="D388" i="2" s="1"/>
  <c r="B389" i="2" s="1"/>
  <c r="E389" i="2" s="1"/>
  <c r="D389" i="2" s="1"/>
  <c r="B390" i="2" s="1"/>
  <c r="E390" i="2" s="1"/>
  <c r="D390" i="2" s="1"/>
  <c r="B391" i="2" s="1"/>
  <c r="E391" i="2" s="1"/>
  <c r="D391" i="2" s="1"/>
  <c r="B392" i="2" s="1"/>
  <c r="E392" i="2" s="1"/>
  <c r="D392" i="2" s="1"/>
  <c r="B393" i="2" s="1"/>
  <c r="E393" i="2" l="1"/>
  <c r="D393" i="2" s="1"/>
  <c r="B394" i="2" s="1"/>
  <c r="E394" i="2" l="1"/>
  <c r="D394" i="2" s="1"/>
  <c r="B395" i="2" s="1"/>
  <c r="E395" i="2" l="1"/>
  <c r="D395" i="2" s="1"/>
  <c r="B396" i="2" s="1"/>
  <c r="E396" i="2" s="1"/>
  <c r="D396" i="2" s="1"/>
  <c r="B397" i="2" s="1"/>
  <c r="E397" i="2" l="1"/>
  <c r="D397" i="2" s="1"/>
  <c r="B398" i="2" s="1"/>
  <c r="E398" i="2" s="1"/>
  <c r="D398" i="2" s="1"/>
  <c r="B399" i="2" s="1"/>
  <c r="E399" i="2" s="1"/>
  <c r="D399" i="2" s="1"/>
  <c r="B400" i="2" s="1"/>
  <c r="E400" i="2" s="1"/>
  <c r="D400" i="2" s="1"/>
  <c r="B401" i="2" s="1"/>
  <c r="E401" i="2" s="1"/>
  <c r="D401" i="2" s="1"/>
  <c r="B402" i="2" s="1"/>
  <c r="E402" i="2" l="1"/>
  <c r="D402" i="2" s="1"/>
  <c r="B403" i="2" s="1"/>
  <c r="E403" i="2" s="1"/>
  <c r="D403" i="2" s="1"/>
  <c r="B404" i="2" s="1"/>
  <c r="E404" i="2" s="1"/>
  <c r="D404" i="2" s="1"/>
  <c r="B405" i="2" s="1"/>
  <c r="E405" i="2" s="1"/>
  <c r="D405" i="2" s="1"/>
  <c r="B406" i="2" s="1"/>
  <c r="E406" i="2" s="1"/>
  <c r="D406" i="2" s="1"/>
  <c r="B407" i="2" s="1"/>
  <c r="E407" i="2" s="1"/>
  <c r="D407" i="2" s="1"/>
  <c r="B408" i="2" s="1"/>
  <c r="E408" i="2" s="1"/>
  <c r="D408" i="2" s="1"/>
  <c r="B409" i="2" s="1"/>
  <c r="E409" i="2" s="1"/>
  <c r="D409" i="2" s="1"/>
  <c r="B410" i="2" s="1"/>
  <c r="E410" i="2" s="1"/>
  <c r="D410" i="2" s="1"/>
  <c r="B411" i="2" s="1"/>
  <c r="E411" i="2" s="1"/>
  <c r="D411" i="2" s="1"/>
  <c r="B412" i="2" s="1"/>
  <c r="E412" i="2" s="1"/>
  <c r="D412" i="2" s="1"/>
  <c r="B413" i="2" s="1"/>
  <c r="E413" i="2" s="1"/>
  <c r="D413" i="2" s="1"/>
  <c r="B414" i="2" s="1"/>
  <c r="E414" i="2" s="1"/>
  <c r="D414" i="2" s="1"/>
  <c r="B415" i="2" s="1"/>
  <c r="E415" i="2" s="1"/>
  <c r="D415" i="2" s="1"/>
  <c r="B416" i="2" s="1"/>
  <c r="E416" i="2" s="1"/>
  <c r="D416" i="2" s="1"/>
  <c r="B417" i="2" s="1"/>
  <c r="E417" i="2" s="1"/>
  <c r="D417" i="2" s="1"/>
  <c r="B418" i="2" s="1"/>
  <c r="E418" i="2" s="1"/>
  <c r="D418" i="2" s="1"/>
  <c r="B419" i="2" s="1"/>
  <c r="E419" i="2" s="1"/>
  <c r="D419" i="2" s="1"/>
  <c r="B420" i="2" s="1"/>
  <c r="E420" i="2" l="1"/>
  <c r="D420" i="2" s="1"/>
  <c r="B421" i="2" s="1"/>
  <c r="E421" i="2" s="1"/>
  <c r="D421" i="2" s="1"/>
  <c r="B422" i="2" s="1"/>
  <c r="E422" i="2" l="1"/>
  <c r="D422" i="2" s="1"/>
  <c r="B423" i="2" s="1"/>
  <c r="E423" i="2" s="1"/>
  <c r="D423" i="2" s="1"/>
  <c r="B424" i="2" s="1"/>
  <c r="E424" i="2" s="1"/>
  <c r="D424" i="2" s="1"/>
  <c r="B425" i="2" s="1"/>
  <c r="E425" i="2" s="1"/>
  <c r="D425" i="2" s="1"/>
  <c r="B426" i="2" s="1"/>
  <c r="E426" i="2" l="1"/>
  <c r="D426" i="2" s="1"/>
  <c r="B427" i="2" s="1"/>
  <c r="E427" i="2" s="1"/>
  <c r="D427" i="2" s="1"/>
  <c r="B428" i="2" s="1"/>
  <c r="E428" i="2" s="1"/>
  <c r="D428" i="2" s="1"/>
  <c r="B429" i="2" s="1"/>
  <c r="E429" i="2" l="1"/>
  <c r="D429" i="2" s="1"/>
  <c r="B430" i="2" s="1"/>
  <c r="E430" i="2" s="1"/>
  <c r="D430" i="2" s="1"/>
  <c r="B431" i="2" s="1"/>
  <c r="E431" i="2" s="1"/>
  <c r="D431" i="2" s="1"/>
  <c r="B432" i="2" s="1"/>
  <c r="E432" i="2" s="1"/>
  <c r="D432" i="2" s="1"/>
</calcChain>
</file>

<file path=xl/comments1.xml><?xml version="1.0" encoding="utf-8"?>
<comments xmlns="http://schemas.openxmlformats.org/spreadsheetml/2006/main">
  <authors>
    <author>Wojciech Kalus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cenę za jaką kupujesz / budujesz nieruchomość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kwotę wkładu własnego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okres kredytowania na jaki chcesz uzyskać kredyt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oprocentowanie kredytu</t>
        </r>
      </text>
    </comment>
  </commentList>
</comments>
</file>

<file path=xl/sharedStrings.xml><?xml version="1.0" encoding="utf-8"?>
<sst xmlns="http://schemas.openxmlformats.org/spreadsheetml/2006/main" count="60" uniqueCount="36">
  <si>
    <t>Całkowity koszt inwestycji</t>
  </si>
  <si>
    <t>PLN</t>
  </si>
  <si>
    <t>Wkład własny</t>
  </si>
  <si>
    <t>Kwota kredytu w PLN</t>
  </si>
  <si>
    <t>Rata malejąca</t>
  </si>
  <si>
    <t>Rata równa</t>
  </si>
  <si>
    <t>Liczba rat</t>
  </si>
  <si>
    <t>Raty malejące</t>
  </si>
  <si>
    <t>Kwota kredytu</t>
  </si>
  <si>
    <t>Stopa procentowa</t>
  </si>
  <si>
    <t>Ilość rat</t>
  </si>
  <si>
    <t>Lp.</t>
  </si>
  <si>
    <t>Kredyt</t>
  </si>
  <si>
    <t>Rata</t>
  </si>
  <si>
    <t>Rata kapitałowa</t>
  </si>
  <si>
    <t>Rata odsetkowa</t>
  </si>
  <si>
    <t>Rata kredytu w PLN</t>
  </si>
  <si>
    <t>SUMA</t>
  </si>
  <si>
    <t>Raty równe - annuitetowe</t>
  </si>
  <si>
    <t>DiP Finance Wojciech Kalus</t>
  </si>
  <si>
    <t>tel.</t>
  </si>
  <si>
    <t>wojciech.kalus@dipfinance.pl</t>
  </si>
  <si>
    <t xml:space="preserve">e-mail: </t>
  </si>
  <si>
    <t>www:</t>
  </si>
  <si>
    <t>http://dipfinance.pl</t>
  </si>
  <si>
    <t>Suma odsetek - raty równe</t>
  </si>
  <si>
    <t>Suma odsetek raty malejące</t>
  </si>
  <si>
    <t>Kapitał + Odsetki - raty równe</t>
  </si>
  <si>
    <t>Kapitał + Odsetki - rart malejące</t>
  </si>
  <si>
    <t>Oprocentowanie dla PLN</t>
  </si>
  <si>
    <t>LTV - max LTV 90%</t>
  </si>
  <si>
    <t>Okres kredytowania w latach - max 35 lat</t>
  </si>
  <si>
    <t>http://wibor.money.pl/</t>
  </si>
  <si>
    <t xml:space="preserve">Aktualne stawki WIBOR można znaleźć tutaj </t>
  </si>
  <si>
    <t>Wysokość marży jest uzależniona od wielu czynników - aktualnej oferty banku, wkładu własnego itd.</t>
  </si>
  <si>
    <t>Oprocentowanie kredytu = WIBOR 3M ( lub 6M lub 12M ) + marża banku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</si>
</sst>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&quot; &quot;##0.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 CE"/>
      <family val="2"/>
      <charset val="238"/>
    </font>
    <font>
      <sz val="12"/>
      <name val="Arial Black"/>
      <family val="2"/>
    </font>
    <font>
      <sz val="12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Border="1" applyProtection="1"/>
    <xf numFmtId="10" fontId="3" fillId="0" borderId="0" xfId="0" applyNumberFormat="1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/>
    <xf numFmtId="0" fontId="9" fillId="0" borderId="0" xfId="0" applyFont="1" applyFill="1"/>
    <xf numFmtId="2" fontId="0" fillId="0" borderId="0" xfId="0" applyNumberFormat="1"/>
    <xf numFmtId="0" fontId="10" fillId="0" borderId="0" xfId="0" applyFont="1" applyFill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0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0" xfId="0" applyFill="1"/>
    <xf numFmtId="0" fontId="6" fillId="0" borderId="0" xfId="0" applyFont="1" applyFill="1" applyBorder="1" applyAlignment="1" applyProtection="1"/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2" fillId="0" borderId="22" xfId="0" applyFont="1" applyBorder="1" applyProtection="1"/>
    <xf numFmtId="0" fontId="0" fillId="0" borderId="23" xfId="0" applyBorder="1" applyProtection="1"/>
    <xf numFmtId="0" fontId="3" fillId="0" borderId="23" xfId="0" applyFont="1" applyBorder="1" applyProtection="1"/>
    <xf numFmtId="0" fontId="2" fillId="0" borderId="25" xfId="0" applyFont="1" applyBorder="1" applyProtection="1"/>
    <xf numFmtId="0" fontId="0" fillId="0" borderId="25" xfId="0" applyBorder="1" applyProtection="1"/>
    <xf numFmtId="0" fontId="4" fillId="0" borderId="25" xfId="0" applyFont="1" applyBorder="1" applyProtection="1"/>
    <xf numFmtId="0" fontId="0" fillId="0" borderId="27" xfId="0" applyBorder="1" applyProtection="1"/>
    <xf numFmtId="0" fontId="0" fillId="0" borderId="28" xfId="0" applyBorder="1" applyProtection="1"/>
    <xf numFmtId="4" fontId="2" fillId="0" borderId="23" xfId="0" applyNumberFormat="1" applyFont="1" applyFill="1" applyBorder="1" applyProtection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17" fillId="0" borderId="0" xfId="3" applyFont="1"/>
    <xf numFmtId="3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" fontId="4" fillId="0" borderId="25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center"/>
    </xf>
    <xf numFmtId="0" fontId="12" fillId="4" borderId="9" xfId="0" applyFont="1" applyFill="1" applyBorder="1" applyAlignment="1" applyProtection="1">
      <alignment horizont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9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0" fontId="4" fillId="3" borderId="0" xfId="0" applyNumberFormat="1" applyFont="1" applyFill="1" applyBorder="1" applyAlignment="1" applyProtection="1">
      <alignment horizontal="center" vertical="center"/>
      <protection locked="0"/>
    </xf>
    <xf numFmtId="4" fontId="2" fillId="3" borderId="23" xfId="0" applyNumberFormat="1" applyFont="1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center"/>
      <protection locked="0"/>
    </xf>
    <xf numFmtId="4" fontId="2" fillId="0" borderId="25" xfId="0" applyNumberFormat="1" applyFont="1" applyBorder="1" applyAlignment="1" applyProtection="1">
      <alignment vertical="center"/>
    </xf>
    <xf numFmtId="0" fontId="20" fillId="0" borderId="23" xfId="0" applyFont="1" applyBorder="1" applyProtection="1"/>
    <xf numFmtId="0" fontId="20" fillId="0" borderId="0" xfId="0" applyFont="1" applyBorder="1" applyProtection="1"/>
    <xf numFmtId="10" fontId="19" fillId="0" borderId="0" xfId="0" applyNumberFormat="1" applyFont="1"/>
    <xf numFmtId="10" fontId="15" fillId="0" borderId="0" xfId="3" applyNumberFormat="1"/>
    <xf numFmtId="0" fontId="15" fillId="0" borderId="0" xfId="3"/>
    <xf numFmtId="0" fontId="0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7" fillId="0" borderId="25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0" fontId="2" fillId="2" borderId="0" xfId="2" applyNumberFormat="1" applyFont="1" applyFill="1" applyBorder="1" applyAlignment="1" applyProtection="1">
      <alignment horizontal="center"/>
      <protection hidden="1"/>
    </xf>
    <xf numFmtId="3" fontId="8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43" fontId="11" fillId="2" borderId="12" xfId="1" applyFont="1" applyFill="1" applyBorder="1" applyAlignment="1" applyProtection="1">
      <alignment horizontal="center"/>
      <protection hidden="1"/>
    </xf>
    <xf numFmtId="43" fontId="11" fillId="2" borderId="14" xfId="1" applyFont="1" applyFill="1" applyBorder="1" applyAlignment="1" applyProtection="1">
      <alignment horizontal="center"/>
      <protection hidden="1"/>
    </xf>
    <xf numFmtId="43" fontId="12" fillId="2" borderId="12" xfId="1" applyFont="1" applyFill="1" applyBorder="1" applyAlignment="1" applyProtection="1">
      <alignment horizontal="center"/>
      <protection hidden="1"/>
    </xf>
    <xf numFmtId="43" fontId="12" fillId="2" borderId="14" xfId="1" applyFont="1" applyFill="1" applyBorder="1" applyAlignment="1" applyProtection="1">
      <alignment horizontal="center"/>
      <protection hidden="1"/>
    </xf>
    <xf numFmtId="3" fontId="3" fillId="2" borderId="3" xfId="0" applyNumberFormat="1" applyFont="1" applyFill="1" applyBorder="1" applyProtection="1">
      <protection hidden="1"/>
    </xf>
    <xf numFmtId="10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4" fontId="0" fillId="0" borderId="8" xfId="0" applyNumberFormat="1" applyBorder="1" applyProtection="1">
      <protection hidden="1"/>
    </xf>
    <xf numFmtId="2" fontId="2" fillId="0" borderId="8" xfId="0" applyNumberFormat="1" applyFont="1" applyFill="1" applyBorder="1" applyProtection="1">
      <protection hidden="1"/>
    </xf>
    <xf numFmtId="2" fontId="0" fillId="0" borderId="8" xfId="0" applyNumberFormat="1" applyBorder="1" applyProtection="1">
      <protection hidden="1"/>
    </xf>
    <xf numFmtId="4" fontId="0" fillId="0" borderId="9" xfId="0" applyNumberFormat="1" applyFill="1" applyBorder="1" applyProtection="1">
      <protection hidden="1"/>
    </xf>
    <xf numFmtId="4" fontId="0" fillId="0" borderId="3" xfId="0" applyNumberFormat="1" applyBorder="1" applyProtection="1">
      <protection hidden="1"/>
    </xf>
    <xf numFmtId="2" fontId="0" fillId="0" borderId="3" xfId="0" applyNumberFormat="1" applyBorder="1" applyProtection="1">
      <protection hidden="1"/>
    </xf>
    <xf numFmtId="4" fontId="0" fillId="0" borderId="11" xfId="0" applyNumberFormat="1" applyFill="1" applyBorder="1" applyProtection="1">
      <protection hidden="1"/>
    </xf>
    <xf numFmtId="4" fontId="0" fillId="0" borderId="19" xfId="0" applyNumberFormat="1" applyBorder="1" applyProtection="1">
      <protection hidden="1"/>
    </xf>
    <xf numFmtId="2" fontId="2" fillId="0" borderId="20" xfId="0" applyNumberFormat="1" applyFont="1" applyFill="1" applyBorder="1" applyProtection="1">
      <protection hidden="1"/>
    </xf>
    <xf numFmtId="2" fontId="0" fillId="0" borderId="19" xfId="0" applyNumberFormat="1" applyBorder="1" applyProtection="1">
      <protection hidden="1"/>
    </xf>
    <xf numFmtId="2" fontId="0" fillId="0" borderId="20" xfId="0" applyNumberFormat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13" xfId="0" applyNumberFormat="1" applyBorder="1" applyProtection="1">
      <protection hidden="1"/>
    </xf>
    <xf numFmtId="2" fontId="2" fillId="0" borderId="5" xfId="0" applyNumberFormat="1" applyFont="1" applyFill="1" applyBorder="1" applyProtection="1">
      <protection hidden="1"/>
    </xf>
    <xf numFmtId="2" fontId="0" fillId="0" borderId="13" xfId="0" applyNumberFormat="1" applyBorder="1" applyProtection="1">
      <protection hidden="1"/>
    </xf>
    <xf numFmtId="2" fontId="0" fillId="0" borderId="5" xfId="0" applyNumberFormat="1" applyBorder="1" applyProtection="1">
      <protection hidden="1"/>
    </xf>
    <xf numFmtId="4" fontId="0" fillId="0" borderId="14" xfId="0" applyNumberFormat="1" applyFill="1" applyBorder="1" applyProtection="1">
      <protection hidden="1"/>
    </xf>
    <xf numFmtId="0" fontId="11" fillId="2" borderId="4" xfId="0" applyFont="1" applyFill="1" applyBorder="1" applyAlignment="1" applyProtection="1">
      <alignment horizontal="right"/>
      <protection hidden="1"/>
    </xf>
    <xf numFmtId="164" fontId="11" fillId="2" borderId="5" xfId="0" applyNumberFormat="1" applyFont="1" applyFill="1" applyBorder="1" applyProtection="1">
      <protection hidden="1"/>
    </xf>
    <xf numFmtId="164" fontId="11" fillId="2" borderId="6" xfId="0" applyNumberFormat="1" applyFont="1" applyFill="1" applyBorder="1" applyProtection="1">
      <protection hidden="1"/>
    </xf>
    <xf numFmtId="2" fontId="2" fillId="0" borderId="3" xfId="0" applyNumberFormat="1" applyFont="1" applyFill="1" applyBorder="1" applyProtection="1">
      <protection hidden="1"/>
    </xf>
    <xf numFmtId="2" fontId="2" fillId="0" borderId="13" xfId="0" applyNumberFormat="1" applyFont="1" applyFill="1" applyBorder="1" applyProtection="1">
      <protection hidden="1"/>
    </xf>
    <xf numFmtId="4" fontId="11" fillId="2" borderId="15" xfId="0" applyNumberFormat="1" applyFont="1" applyFill="1" applyBorder="1" applyProtection="1">
      <protection hidden="1"/>
    </xf>
    <xf numFmtId="164" fontId="11" fillId="2" borderId="16" xfId="0" applyNumberFormat="1" applyFont="1" applyFill="1" applyBorder="1" applyProtection="1">
      <protection hidden="1"/>
    </xf>
    <xf numFmtId="164" fontId="11" fillId="2" borderId="17" xfId="0" applyNumberFormat="1" applyFont="1" applyFill="1" applyBorder="1" applyProtection="1">
      <protection hidden="1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200025</xdr:rowOff>
    </xdr:from>
    <xdr:to>
      <xdr:col>3</xdr:col>
      <xdr:colOff>371475</xdr:colOff>
      <xdr:row>4</xdr:row>
      <xdr:rowOff>104775</xdr:rowOff>
    </xdr:to>
    <xdr:pic>
      <xdr:nvPicPr>
        <xdr:cNvPr id="3" name="Obraz 2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00025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219075</xdr:rowOff>
    </xdr:from>
    <xdr:to>
      <xdr:col>2</xdr:col>
      <xdr:colOff>838200</xdr:colOff>
      <xdr:row>4</xdr:row>
      <xdr:rowOff>123825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168852</xdr:colOff>
      <xdr:row>0</xdr:row>
      <xdr:rowOff>216477</xdr:rowOff>
    </xdr:from>
    <xdr:to>
      <xdr:col>2</xdr:col>
      <xdr:colOff>887557</xdr:colOff>
      <xdr:row>4</xdr:row>
      <xdr:rowOff>103909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52" y="216477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jciech/Desktop/Biuro/WZORY%20KALKULATOR&#211;W/Uniwersalny%20kalkulator%20do%20r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y kredytu"/>
      <sheetName val="Raty malejące"/>
      <sheetName val="Raty równe"/>
      <sheetName val="Raty malejące w latach"/>
      <sheetName val="Raty równe w latach"/>
    </sheetNames>
    <sheetDataSet>
      <sheetData sheetId="0">
        <row r="19">
          <cell r="H19">
            <v>4.0644999999999998</v>
          </cell>
        </row>
        <row r="40">
          <cell r="C40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dipfinance.p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wojciech.kalus@dipfinance.p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ibor.money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H25"/>
  <sheetViews>
    <sheetView showGridLines="0" tabSelected="1" view="pageBreakPreview" zoomScaleNormal="100" zoomScaleSheetLayoutView="100" workbookViewId="0">
      <selection activeCell="F16" sqref="F16"/>
    </sheetView>
  </sheetViews>
  <sheetFormatPr defaultRowHeight="15" x14ac:dyDescent="0.25"/>
  <cols>
    <col min="1" max="1" width="3.42578125" customWidth="1"/>
    <col min="3" max="3" width="25.5703125" customWidth="1"/>
    <col min="4" max="4" width="16.42578125" customWidth="1"/>
    <col min="6" max="7" width="17.5703125" customWidth="1"/>
    <col min="8" max="8" width="4.42578125" customWidth="1"/>
  </cols>
  <sheetData>
    <row r="1" spans="2:8" ht="18.75" x14ac:dyDescent="0.3">
      <c r="E1" s="38" t="s">
        <v>19</v>
      </c>
    </row>
    <row r="2" spans="2:8" ht="18.75" x14ac:dyDescent="0.3">
      <c r="E2" t="s">
        <v>20</v>
      </c>
      <c r="F2" s="37">
        <v>667890623</v>
      </c>
    </row>
    <row r="3" spans="2:8" ht="18.75" x14ac:dyDescent="0.3">
      <c r="E3" t="s">
        <v>22</v>
      </c>
      <c r="F3" s="36" t="s">
        <v>21</v>
      </c>
    </row>
    <row r="4" spans="2:8" ht="18.75" x14ac:dyDescent="0.3">
      <c r="E4" t="s">
        <v>23</v>
      </c>
      <c r="F4" s="36" t="s">
        <v>24</v>
      </c>
    </row>
    <row r="5" spans="2:8" ht="15.75" thickBot="1" x14ac:dyDescent="0.3">
      <c r="F5" s="12"/>
    </row>
    <row r="6" spans="2:8" ht="27" customHeight="1" thickBot="1" x14ac:dyDescent="0.3">
      <c r="B6" s="24" t="s">
        <v>0</v>
      </c>
      <c r="C6" s="53"/>
      <c r="D6" s="50">
        <v>550000</v>
      </c>
      <c r="E6" s="26" t="s">
        <v>1</v>
      </c>
      <c r="F6" s="25"/>
      <c r="G6" s="32"/>
      <c r="H6" s="33"/>
    </row>
    <row r="7" spans="2:8" ht="19.5" customHeight="1" x14ac:dyDescent="0.25">
      <c r="B7" s="27" t="s">
        <v>2</v>
      </c>
      <c r="C7" s="54"/>
      <c r="D7" s="51">
        <v>55000</v>
      </c>
      <c r="E7" s="2" t="s">
        <v>1</v>
      </c>
      <c r="F7" s="43" t="s">
        <v>5</v>
      </c>
      <c r="G7" s="44" t="s">
        <v>4</v>
      </c>
      <c r="H7" s="34"/>
    </row>
    <row r="8" spans="2:8" ht="16.5" thickBot="1" x14ac:dyDescent="0.3">
      <c r="B8" s="61" t="s">
        <v>30</v>
      </c>
      <c r="C8" s="62"/>
      <c r="D8" s="68">
        <f>100%-(D7/D6)</f>
        <v>0.9</v>
      </c>
      <c r="E8" s="1"/>
      <c r="F8" s="71">
        <f>'Raty równe'!C13</f>
        <v>2519.7219880230832</v>
      </c>
      <c r="G8" s="72">
        <f>'Raty malejące'!C13</f>
        <v>3087.2590827873737</v>
      </c>
      <c r="H8" s="34"/>
    </row>
    <row r="9" spans="2:8" ht="12" customHeight="1" thickBot="1" x14ac:dyDescent="0.3">
      <c r="B9" s="28"/>
      <c r="C9" s="1"/>
      <c r="D9" s="1"/>
      <c r="E9" s="1"/>
      <c r="F9" s="1"/>
      <c r="G9" s="1"/>
      <c r="H9" s="34"/>
    </row>
    <row r="10" spans="2:8" ht="26.25" customHeight="1" x14ac:dyDescent="0.25">
      <c r="B10" s="52" t="s">
        <v>3</v>
      </c>
      <c r="C10" s="40"/>
      <c r="D10" s="69">
        <f>D6-D7</f>
        <v>495000</v>
      </c>
      <c r="E10" s="41" t="s">
        <v>1</v>
      </c>
      <c r="F10" s="45" t="s">
        <v>25</v>
      </c>
      <c r="G10" s="46" t="s">
        <v>26</v>
      </c>
      <c r="H10" s="34"/>
    </row>
    <row r="11" spans="2:8" ht="18" customHeight="1" thickBot="1" x14ac:dyDescent="0.3">
      <c r="B11" s="39"/>
      <c r="C11" s="40"/>
      <c r="D11" s="42"/>
      <c r="E11" s="41"/>
      <c r="F11" s="73">
        <f>'Raty równe'!E433</f>
        <v>200443.26869441243</v>
      </c>
      <c r="G11" s="74">
        <f>'Raty malejące'!E433</f>
        <v>179188.64383561618</v>
      </c>
      <c r="H11" s="34"/>
    </row>
    <row r="12" spans="2:8" ht="11.25" customHeight="1" thickBot="1" x14ac:dyDescent="0.3">
      <c r="B12" s="28"/>
      <c r="C12" s="1"/>
      <c r="D12" s="4"/>
      <c r="E12" s="1"/>
      <c r="F12" s="21"/>
      <c r="G12" s="21"/>
      <c r="H12" s="34"/>
    </row>
    <row r="13" spans="2:8" ht="29.25" customHeight="1" x14ac:dyDescent="0.25">
      <c r="B13" s="63" t="s">
        <v>31</v>
      </c>
      <c r="C13" s="64"/>
      <c r="D13" s="48">
        <v>23</v>
      </c>
      <c r="E13" s="4"/>
      <c r="F13" s="45" t="s">
        <v>27</v>
      </c>
      <c r="G13" s="46" t="s">
        <v>28</v>
      </c>
      <c r="H13" s="34"/>
    </row>
    <row r="14" spans="2:8" ht="18.75" thickBot="1" x14ac:dyDescent="0.3">
      <c r="B14" s="29"/>
      <c r="C14" s="1"/>
      <c r="D14" s="4"/>
      <c r="E14" s="1"/>
      <c r="F14" s="73">
        <f>'Raty równe'!E433+'Raty równe'!D433</f>
        <v>695443.26869436866</v>
      </c>
      <c r="G14" s="74">
        <f>'Raty malejące'!E433+'Raty malejące'!D433</f>
        <v>674188.64383561676</v>
      </c>
      <c r="H14" s="34"/>
    </row>
    <row r="15" spans="2:8" ht="18" x14ac:dyDescent="0.25">
      <c r="B15" s="27" t="s">
        <v>6</v>
      </c>
      <c r="C15" s="4"/>
      <c r="D15" s="70">
        <f>D13*12</f>
        <v>276</v>
      </c>
      <c r="E15" s="1"/>
      <c r="F15" s="5"/>
      <c r="G15" s="5"/>
      <c r="H15" s="34"/>
    </row>
    <row r="16" spans="2:8" ht="11.25" customHeight="1" x14ac:dyDescent="0.25">
      <c r="B16" s="29"/>
      <c r="C16" s="1"/>
      <c r="D16" s="3"/>
      <c r="E16" s="1"/>
      <c r="F16" s="5"/>
      <c r="G16" s="5"/>
      <c r="H16" s="34"/>
    </row>
    <row r="17" spans="2:8" ht="18" x14ac:dyDescent="0.25">
      <c r="B17" s="47" t="s">
        <v>29</v>
      </c>
      <c r="C17" s="4"/>
      <c r="D17" s="49">
        <v>3.1800000000000002E-2</v>
      </c>
      <c r="E17" s="1"/>
      <c r="F17" s="5"/>
      <c r="G17" s="5"/>
      <c r="H17" s="34"/>
    </row>
    <row r="18" spans="2:8" ht="15.75" thickBot="1" x14ac:dyDescent="0.3">
      <c r="B18" s="30"/>
      <c r="C18" s="31"/>
      <c r="D18" s="31"/>
      <c r="E18" s="31"/>
      <c r="F18" s="31"/>
      <c r="G18" s="31"/>
      <c r="H18" s="35"/>
    </row>
    <row r="19" spans="2:8" x14ac:dyDescent="0.25">
      <c r="B19" s="59" t="s">
        <v>35</v>
      </c>
    </row>
    <row r="20" spans="2:8" x14ac:dyDescent="0.25">
      <c r="B20" s="60" t="s">
        <v>33</v>
      </c>
      <c r="C20" s="58"/>
      <c r="D20" s="56"/>
      <c r="E20" s="57" t="s">
        <v>32</v>
      </c>
    </row>
    <row r="21" spans="2:8" x14ac:dyDescent="0.25">
      <c r="B21" s="60" t="s">
        <v>34</v>
      </c>
      <c r="C21" s="60"/>
      <c r="D21" s="55"/>
    </row>
    <row r="22" spans="2:8" ht="18.75" x14ac:dyDescent="0.3">
      <c r="B22" s="38"/>
    </row>
    <row r="23" spans="2:8" ht="18.75" x14ac:dyDescent="0.3">
      <c r="C23" s="37"/>
    </row>
    <row r="24" spans="2:8" ht="18.75" x14ac:dyDescent="0.3">
      <c r="C24" s="36"/>
    </row>
    <row r="25" spans="2:8" ht="18.75" x14ac:dyDescent="0.3">
      <c r="C25" s="36"/>
    </row>
  </sheetData>
  <sheetProtection password="E8E1" sheet="1" objects="1" scenarios="1"/>
  <protectedRanges>
    <protectedRange password="E8E1" sqref="D8" name="Rozstęp1"/>
  </protectedRanges>
  <customSheetViews>
    <customSheetView guid="{F0CAB05A-1713-4724-A73C-B8CD88EC5046}" showGridLines="0">
      <selection activeCell="D6" sqref="D6"/>
      <pageMargins left="0.51181102362204722" right="0.51181102362204722" top="0.74803149606299213" bottom="0.74803149606299213" header="0.31496062992125984" footer="0.31496062992125984"/>
      <pageSetup paperSize="9" scale="95" orientation="landscape" cellComments="asDisplayed" r:id="rId1"/>
    </customSheetView>
  </customSheetViews>
  <mergeCells count="2">
    <mergeCell ref="B8:C8"/>
    <mergeCell ref="B13:C13"/>
  </mergeCells>
  <hyperlinks>
    <hyperlink ref="F3" r:id="rId2"/>
    <hyperlink ref="F4" r:id="rId3"/>
    <hyperlink ref="E20" r:id="rId4"/>
  </hyperlinks>
  <pageMargins left="0.51181102362204722" right="0.51181102362204722" top="0.74803149606299213" bottom="0.74803149606299213" header="0.31496062992125984" footer="0.31496062992125984"/>
  <pageSetup paperSize="9" scale="95" orientation="landscape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3"/>
  <sheetViews>
    <sheetView showGridLines="0" view="pageBreakPreview" zoomScaleNormal="10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F13" sqref="F13"/>
    </sheetView>
  </sheetViews>
  <sheetFormatPr defaultRowHeight="15" x14ac:dyDescent="0.25"/>
  <cols>
    <col min="2" max="5" width="16.7109375" customWidth="1"/>
    <col min="6" max="6" width="18.5703125" customWidth="1"/>
    <col min="8" max="8" width="9.5703125" hidden="1" customWidth="1"/>
  </cols>
  <sheetData>
    <row r="1" spans="1:8" ht="18.75" x14ac:dyDescent="0.3">
      <c r="D1" s="38" t="s">
        <v>19</v>
      </c>
    </row>
    <row r="2" spans="1:8" ht="18.75" x14ac:dyDescent="0.3">
      <c r="D2" t="s">
        <v>20</v>
      </c>
      <c r="E2" s="37">
        <v>667890623</v>
      </c>
      <c r="F2" s="37"/>
    </row>
    <row r="3" spans="1:8" ht="18.75" x14ac:dyDescent="0.3">
      <c r="D3" t="s">
        <v>22</v>
      </c>
      <c r="E3" s="36" t="s">
        <v>21</v>
      </c>
      <c r="F3" s="36"/>
      <c r="H3" s="20">
        <f>$D$9*(30/365)*100%</f>
        <v>2.6136986301369862E-3</v>
      </c>
    </row>
    <row r="4" spans="1:8" ht="18.75" x14ac:dyDescent="0.3">
      <c r="D4" t="s">
        <v>23</v>
      </c>
      <c r="E4" s="36" t="s">
        <v>24</v>
      </c>
      <c r="F4" s="36"/>
      <c r="H4" s="20"/>
    </row>
    <row r="5" spans="1:8" ht="18.75" x14ac:dyDescent="0.3">
      <c r="F5" s="36"/>
      <c r="H5" s="20"/>
    </row>
    <row r="6" spans="1:8" ht="19.5" x14ac:dyDescent="0.4">
      <c r="C6" s="6" t="s">
        <v>18</v>
      </c>
    </row>
    <row r="7" spans="1:8" ht="15.75" x14ac:dyDescent="0.25">
      <c r="C7" s="8"/>
    </row>
    <row r="8" spans="1:8" ht="15.75" customHeight="1" x14ac:dyDescent="0.25">
      <c r="B8" s="65" t="s">
        <v>8</v>
      </c>
      <c r="C8" s="66"/>
      <c r="D8" s="75">
        <f>'Parametry kredytu'!D10</f>
        <v>495000</v>
      </c>
    </row>
    <row r="9" spans="1:8" ht="15.75" customHeight="1" x14ac:dyDescent="0.25">
      <c r="B9" s="65" t="s">
        <v>9</v>
      </c>
      <c r="C9" s="66"/>
      <c r="D9" s="76">
        <f>'Parametry kredytu'!D17</f>
        <v>3.1800000000000002E-2</v>
      </c>
    </row>
    <row r="10" spans="1:8" ht="15.75" customHeight="1" x14ac:dyDescent="0.25">
      <c r="B10" s="65" t="s">
        <v>10</v>
      </c>
      <c r="C10" s="66"/>
      <c r="D10" s="77">
        <f>'Parametry kredytu'!D15</f>
        <v>276</v>
      </c>
    </row>
    <row r="11" spans="1:8" ht="16.5" thickBot="1" x14ac:dyDescent="0.3">
      <c r="C11" s="8"/>
    </row>
    <row r="12" spans="1:8" ht="27" thickBot="1" x14ac:dyDescent="0.3">
      <c r="A12" s="13" t="s">
        <v>11</v>
      </c>
      <c r="B12" s="14" t="s">
        <v>12</v>
      </c>
      <c r="C12" s="15" t="s">
        <v>13</v>
      </c>
      <c r="D12" s="14" t="s">
        <v>14</v>
      </c>
      <c r="E12" s="14" t="s">
        <v>15</v>
      </c>
      <c r="F12" s="23" t="s">
        <v>16</v>
      </c>
    </row>
    <row r="13" spans="1:8" ht="16.5" thickBot="1" x14ac:dyDescent="0.3">
      <c r="A13" s="9">
        <v>1</v>
      </c>
      <c r="B13" s="78">
        <f>D8</f>
        <v>495000</v>
      </c>
      <c r="C13" s="79">
        <f>IF(A13&lt;='Raty równe'!$D$10,$B$13*$H$3/(1-(1+$H$3)^-$D$10),0)</f>
        <v>2519.7219880230832</v>
      </c>
      <c r="D13" s="80">
        <f>C13-E13</f>
        <v>1225.9411661052748</v>
      </c>
      <c r="E13" s="80">
        <f>B13*$D$9*30/365</f>
        <v>1293.7808219178085</v>
      </c>
      <c r="F13" s="81">
        <f>IF('[1]Parametry kredytu'!$C$40=1,C13,C13*'[1]Parametry kredytu'!$H$19)</f>
        <v>2519.7219880230832</v>
      </c>
    </row>
    <row r="14" spans="1:8" ht="16.5" thickBot="1" x14ac:dyDescent="0.3">
      <c r="A14" s="10">
        <f>A13+1</f>
        <v>2</v>
      </c>
      <c r="B14" s="82">
        <f>B13-D13</f>
        <v>493774.05883389473</v>
      </c>
      <c r="C14" s="79">
        <f>IF(A14&lt;='Raty równe'!$D$10,$B$13*$H$3/(1-(1+$H$3)^-$D$10),0)</f>
        <v>2519.7219880230832</v>
      </c>
      <c r="D14" s="83">
        <f t="shared" ref="D14:D77" si="0">C14-E14</f>
        <v>1229.1454068517528</v>
      </c>
      <c r="E14" s="80">
        <f t="shared" ref="E14:E77" si="1">B14*$D$9*30/365</f>
        <v>1290.5765811713304</v>
      </c>
      <c r="F14" s="84">
        <f>IF('[1]Parametry kredytu'!$C$40=1,C14,C14*'[1]Parametry kredytu'!$H$19)</f>
        <v>2519.7219880230832</v>
      </c>
    </row>
    <row r="15" spans="1:8" ht="16.5" thickBot="1" x14ac:dyDescent="0.3">
      <c r="A15" s="10">
        <f t="shared" ref="A15:A78" si="2">A14+1</f>
        <v>3</v>
      </c>
      <c r="B15" s="82">
        <f t="shared" ref="B15:B78" si="3">B14-D14</f>
        <v>492544.91342704295</v>
      </c>
      <c r="C15" s="79">
        <f>IF(A15&lt;='Raty równe'!$D$10,$B$13*$H$3/(1-(1+$H$3)^-$D$10),0)</f>
        <v>2519.7219880230832</v>
      </c>
      <c r="D15" s="83">
        <f t="shared" si="0"/>
        <v>1232.3580225178805</v>
      </c>
      <c r="E15" s="80">
        <f t="shared" si="1"/>
        <v>1287.3639655052027</v>
      </c>
      <c r="F15" s="84">
        <f>IF('[1]Parametry kredytu'!$C$40=1,C15,C15*'[1]Parametry kredytu'!$H$19)</f>
        <v>2519.7219880230832</v>
      </c>
    </row>
    <row r="16" spans="1:8" ht="16.5" thickBot="1" x14ac:dyDescent="0.3">
      <c r="A16" s="10">
        <f t="shared" si="2"/>
        <v>4</v>
      </c>
      <c r="B16" s="82">
        <f t="shared" si="3"/>
        <v>491312.55540452508</v>
      </c>
      <c r="C16" s="79">
        <f>IF(A16&lt;='Raty równe'!$D$10,$B$13*$H$3/(1-(1+$H$3)^-$D$10),0)</f>
        <v>2519.7219880230832</v>
      </c>
      <c r="D16" s="83">
        <f t="shared" si="0"/>
        <v>1235.5790349931738</v>
      </c>
      <c r="E16" s="80">
        <f t="shared" si="1"/>
        <v>1284.1429530299094</v>
      </c>
      <c r="F16" s="84">
        <f>IF('[1]Parametry kredytu'!$C$40=1,C16,C16*'[1]Parametry kredytu'!$H$19)</f>
        <v>2519.7219880230832</v>
      </c>
    </row>
    <row r="17" spans="1:6" ht="16.5" thickBot="1" x14ac:dyDescent="0.3">
      <c r="A17" s="10">
        <f t="shared" si="2"/>
        <v>5</v>
      </c>
      <c r="B17" s="82">
        <f t="shared" si="3"/>
        <v>490076.97636953188</v>
      </c>
      <c r="C17" s="79">
        <f>IF(A17&lt;='Raty równe'!$D$10,$B$13*$H$3/(1-(1+$H$3)^-$D$10),0)</f>
        <v>2519.7219880230832</v>
      </c>
      <c r="D17" s="83">
        <f t="shared" si="0"/>
        <v>1238.8084662243614</v>
      </c>
      <c r="E17" s="80">
        <f t="shared" si="1"/>
        <v>1280.9135217987218</v>
      </c>
      <c r="F17" s="84">
        <f>IF('[1]Parametry kredytu'!$C$40=1,C17,C17*'[1]Parametry kredytu'!$H$19)</f>
        <v>2519.7219880230832</v>
      </c>
    </row>
    <row r="18" spans="1:6" ht="16.5" thickBot="1" x14ac:dyDescent="0.3">
      <c r="A18" s="10">
        <f t="shared" si="2"/>
        <v>6</v>
      </c>
      <c r="B18" s="82">
        <f t="shared" si="3"/>
        <v>488838.16790330753</v>
      </c>
      <c r="C18" s="79">
        <f>IF(A18&lt;='Raty równe'!$D$10,$B$13*$H$3/(1-(1+$H$3)^-$D$10),0)</f>
        <v>2519.7219880230832</v>
      </c>
      <c r="D18" s="83">
        <f t="shared" si="0"/>
        <v>1242.0463382155342</v>
      </c>
      <c r="E18" s="80">
        <f t="shared" si="1"/>
        <v>1277.675649807549</v>
      </c>
      <c r="F18" s="84">
        <f>IF('[1]Parametry kredytu'!$C$40=1,C18,C18*'[1]Parametry kredytu'!$H$19)</f>
        <v>2519.7219880230832</v>
      </c>
    </row>
    <row r="19" spans="1:6" ht="16.5" thickBot="1" x14ac:dyDescent="0.3">
      <c r="A19" s="10">
        <f t="shared" si="2"/>
        <v>7</v>
      </c>
      <c r="B19" s="82">
        <f t="shared" si="3"/>
        <v>487596.12156509201</v>
      </c>
      <c r="C19" s="79">
        <f>IF(A19&lt;='Raty równe'!$D$10,$B$13*$H$3/(1-(1+$H$3)^-$D$10),0)</f>
        <v>2519.7219880230832</v>
      </c>
      <c r="D19" s="83">
        <f t="shared" si="0"/>
        <v>1245.2926730282948</v>
      </c>
      <c r="E19" s="80">
        <f t="shared" si="1"/>
        <v>1274.4293149947885</v>
      </c>
      <c r="F19" s="84">
        <f>IF('[1]Parametry kredytu'!$C$40=1,C19,C19*'[1]Parametry kredytu'!$H$19)</f>
        <v>2519.7219880230832</v>
      </c>
    </row>
    <row r="20" spans="1:6" ht="16.5" thickBot="1" x14ac:dyDescent="0.3">
      <c r="A20" s="10">
        <f t="shared" si="2"/>
        <v>8</v>
      </c>
      <c r="B20" s="82">
        <f t="shared" si="3"/>
        <v>486350.8288920637</v>
      </c>
      <c r="C20" s="79">
        <f>IF(A20&lt;='Raty równe'!$D$10,$B$13*$H$3/(1-(1+$H$3)^-$D$10),0)</f>
        <v>2519.7219880230832</v>
      </c>
      <c r="D20" s="83">
        <f t="shared" si="0"/>
        <v>1248.5474927819087</v>
      </c>
      <c r="E20" s="80">
        <f t="shared" si="1"/>
        <v>1271.1744952411746</v>
      </c>
      <c r="F20" s="84">
        <f>IF('[1]Parametry kredytu'!$C$40=1,C20,C20*'[1]Parametry kredytu'!$H$19)</f>
        <v>2519.7219880230832</v>
      </c>
    </row>
    <row r="21" spans="1:6" ht="16.5" thickBot="1" x14ac:dyDescent="0.3">
      <c r="A21" s="10">
        <f t="shared" si="2"/>
        <v>9</v>
      </c>
      <c r="B21" s="82">
        <f t="shared" si="3"/>
        <v>485102.28139928181</v>
      </c>
      <c r="C21" s="79">
        <f>IF(A21&lt;='Raty równe'!$D$10,$B$13*$H$3/(1-(1+$H$3)^-$D$10),0)</f>
        <v>2519.7219880230832</v>
      </c>
      <c r="D21" s="83">
        <f t="shared" si="0"/>
        <v>1251.8108196534533</v>
      </c>
      <c r="E21" s="80">
        <f t="shared" si="1"/>
        <v>1267.9111683696299</v>
      </c>
      <c r="F21" s="84">
        <f>IF('[1]Parametry kredytu'!$C$40=1,C21,C21*'[1]Parametry kredytu'!$H$19)</f>
        <v>2519.7219880230832</v>
      </c>
    </row>
    <row r="22" spans="1:6" ht="16.5" thickBot="1" x14ac:dyDescent="0.3">
      <c r="A22" s="10">
        <f t="shared" si="2"/>
        <v>10</v>
      </c>
      <c r="B22" s="82">
        <f t="shared" si="3"/>
        <v>483850.47057962837</v>
      </c>
      <c r="C22" s="79">
        <f>IF(A22&lt;='Raty równe'!$D$10,$B$13*$H$3/(1-(1+$H$3)^-$D$10),0)</f>
        <v>2519.7219880230832</v>
      </c>
      <c r="D22" s="83">
        <f t="shared" si="0"/>
        <v>1255.0826758779724</v>
      </c>
      <c r="E22" s="80">
        <f t="shared" si="1"/>
        <v>1264.6393121451108</v>
      </c>
      <c r="F22" s="84">
        <f>IF('[1]Parametry kredytu'!$C$40=1,C22,C22*'[1]Parametry kredytu'!$H$19)</f>
        <v>2519.7219880230832</v>
      </c>
    </row>
    <row r="23" spans="1:6" ht="16.5" thickBot="1" x14ac:dyDescent="0.3">
      <c r="A23" s="10">
        <f t="shared" si="2"/>
        <v>11</v>
      </c>
      <c r="B23" s="82">
        <f t="shared" si="3"/>
        <v>482595.38790375041</v>
      </c>
      <c r="C23" s="79">
        <f>IF(A23&lt;='Raty równe'!$D$10,$B$13*$H$3/(1-(1+$H$3)^-$D$10),0)</f>
        <v>2519.7219880230832</v>
      </c>
      <c r="D23" s="83">
        <f t="shared" si="0"/>
        <v>1258.3630837486232</v>
      </c>
      <c r="E23" s="80">
        <f t="shared" si="1"/>
        <v>1261.35890427446</v>
      </c>
      <c r="F23" s="84">
        <f>IF('[1]Parametry kredytu'!$C$40=1,C23,C23*'[1]Parametry kredytu'!$H$19)</f>
        <v>2519.7219880230832</v>
      </c>
    </row>
    <row r="24" spans="1:6" ht="16.5" thickBot="1" x14ac:dyDescent="0.3">
      <c r="A24" s="10">
        <f t="shared" si="2"/>
        <v>12</v>
      </c>
      <c r="B24" s="82">
        <f t="shared" si="3"/>
        <v>481337.0248200018</v>
      </c>
      <c r="C24" s="79">
        <f>IF(A24&lt;='Raty równe'!$D$10,$B$13*$H$3/(1-(1+$H$3)^-$D$10),0)</f>
        <v>2519.7219880230832</v>
      </c>
      <c r="D24" s="83">
        <f t="shared" si="0"/>
        <v>1261.652065616832</v>
      </c>
      <c r="E24" s="80">
        <f t="shared" si="1"/>
        <v>1258.0699224062512</v>
      </c>
      <c r="F24" s="84">
        <f>IF('[1]Parametry kredytu'!$C$40=1,C24,C24*'[1]Parametry kredytu'!$H$19)</f>
        <v>2519.7219880230832</v>
      </c>
    </row>
    <row r="25" spans="1:6" ht="16.5" thickBot="1" x14ac:dyDescent="0.3">
      <c r="A25" s="10">
        <f t="shared" si="2"/>
        <v>13</v>
      </c>
      <c r="B25" s="82">
        <f t="shared" si="3"/>
        <v>480075.37275438494</v>
      </c>
      <c r="C25" s="79">
        <f>IF(A25&lt;='Raty równe'!$D$10,$B$13*$H$3/(1-(1+$H$3)^-$D$10),0)</f>
        <v>2519.7219880230832</v>
      </c>
      <c r="D25" s="83">
        <f t="shared" si="0"/>
        <v>1264.9496438924441</v>
      </c>
      <c r="E25" s="80">
        <f t="shared" si="1"/>
        <v>1254.7723441306391</v>
      </c>
      <c r="F25" s="84">
        <f>IF('[1]Parametry kredytu'!$C$40=1,C25,C25*'[1]Parametry kredytu'!$H$19)</f>
        <v>2519.7219880230832</v>
      </c>
    </row>
    <row r="26" spans="1:6" ht="16.5" thickBot="1" x14ac:dyDescent="0.3">
      <c r="A26" s="10">
        <f t="shared" si="2"/>
        <v>14</v>
      </c>
      <c r="B26" s="82">
        <f t="shared" si="3"/>
        <v>478810.42311049247</v>
      </c>
      <c r="C26" s="79">
        <f>IF(A26&lt;='Raty równe'!$D$10,$B$13*$H$3/(1-(1+$H$3)^-$D$10),0)</f>
        <v>2519.7219880230832</v>
      </c>
      <c r="D26" s="83">
        <f t="shared" si="0"/>
        <v>1268.255841043878</v>
      </c>
      <c r="E26" s="80">
        <f t="shared" si="1"/>
        <v>1251.4661469792052</v>
      </c>
      <c r="F26" s="84">
        <f>IF('[1]Parametry kredytu'!$C$40=1,C26,C26*'[1]Parametry kredytu'!$H$19)</f>
        <v>2519.7219880230832</v>
      </c>
    </row>
    <row r="27" spans="1:6" ht="16.5" thickBot="1" x14ac:dyDescent="0.3">
      <c r="A27" s="10">
        <f t="shared" si="2"/>
        <v>15</v>
      </c>
      <c r="B27" s="82">
        <f t="shared" si="3"/>
        <v>477542.16726944858</v>
      </c>
      <c r="C27" s="79">
        <f>IF(A27&lt;='Raty równe'!$D$10,$B$13*$H$3/(1-(1+$H$3)^-$D$10),0)</f>
        <v>2519.7219880230832</v>
      </c>
      <c r="D27" s="83">
        <f t="shared" si="0"/>
        <v>1271.5706795982778</v>
      </c>
      <c r="E27" s="80">
        <f t="shared" si="1"/>
        <v>1248.1513084248054</v>
      </c>
      <c r="F27" s="84">
        <f>IF('[1]Parametry kredytu'!$C$40=1,C27,C27*'[1]Parametry kredytu'!$H$19)</f>
        <v>2519.7219880230832</v>
      </c>
    </row>
    <row r="28" spans="1:6" ht="16.5" thickBot="1" x14ac:dyDescent="0.3">
      <c r="A28" s="10">
        <f t="shared" si="2"/>
        <v>16</v>
      </c>
      <c r="B28" s="82">
        <f t="shared" si="3"/>
        <v>476270.59658985032</v>
      </c>
      <c r="C28" s="79">
        <f>IF(A28&lt;='Raty równe'!$D$10,$B$13*$H$3/(1-(1+$H$3)^-$D$10),0)</f>
        <v>2519.7219880230832</v>
      </c>
      <c r="D28" s="83">
        <f t="shared" si="0"/>
        <v>1274.8941821416661</v>
      </c>
      <c r="E28" s="80">
        <f t="shared" si="1"/>
        <v>1244.8278058814171</v>
      </c>
      <c r="F28" s="84">
        <f>IF('[1]Parametry kredytu'!$C$40=1,C28,C28*'[1]Parametry kredytu'!$H$19)</f>
        <v>2519.7219880230832</v>
      </c>
    </row>
    <row r="29" spans="1:6" ht="16.5" thickBot="1" x14ac:dyDescent="0.3">
      <c r="A29" s="10">
        <f t="shared" si="2"/>
        <v>17</v>
      </c>
      <c r="B29" s="82">
        <f t="shared" si="3"/>
        <v>474995.70240770868</v>
      </c>
      <c r="C29" s="79">
        <f>IF(A29&lt;='Raty równe'!$D$10,$B$13*$H$3/(1-(1+$H$3)^-$D$10),0)</f>
        <v>2519.7219880230832</v>
      </c>
      <c r="D29" s="83">
        <f t="shared" si="0"/>
        <v>1278.2263713190994</v>
      </c>
      <c r="E29" s="80">
        <f t="shared" si="1"/>
        <v>1241.4956167039838</v>
      </c>
      <c r="F29" s="84">
        <f>IF('[1]Parametry kredytu'!$C$40=1,C29,C29*'[1]Parametry kredytu'!$H$19)</f>
        <v>2519.7219880230832</v>
      </c>
    </row>
    <row r="30" spans="1:6" ht="16.5" thickBot="1" x14ac:dyDescent="0.3">
      <c r="A30" s="10">
        <f t="shared" si="2"/>
        <v>18</v>
      </c>
      <c r="B30" s="82">
        <f t="shared" si="3"/>
        <v>473717.47603638959</v>
      </c>
      <c r="C30" s="79">
        <f>IF(A30&lt;='Raty równe'!$D$10,$B$13*$H$3/(1-(1+$H$3)^-$D$10),0)</f>
        <v>2519.7219880230832</v>
      </c>
      <c r="D30" s="83">
        <f t="shared" si="0"/>
        <v>1281.567269834821</v>
      </c>
      <c r="E30" s="80">
        <f t="shared" si="1"/>
        <v>1238.1547181882622</v>
      </c>
      <c r="F30" s="84">
        <f>IF('[1]Parametry kredytu'!$C$40=1,C30,C30*'[1]Parametry kredytu'!$H$19)</f>
        <v>2519.7219880230832</v>
      </c>
    </row>
    <row r="31" spans="1:6" ht="16.5" thickBot="1" x14ac:dyDescent="0.3">
      <c r="A31" s="10">
        <f t="shared" si="2"/>
        <v>19</v>
      </c>
      <c r="B31" s="82">
        <f t="shared" si="3"/>
        <v>472435.90876655478</v>
      </c>
      <c r="C31" s="79">
        <f>IF(A31&lt;='Raty równe'!$D$10,$B$13*$H$3/(1-(1+$H$3)^-$D$10),0)</f>
        <v>2519.7219880230832</v>
      </c>
      <c r="D31" s="83">
        <f t="shared" si="0"/>
        <v>1284.9169004524167</v>
      </c>
      <c r="E31" s="80">
        <f t="shared" si="1"/>
        <v>1234.8050875706665</v>
      </c>
      <c r="F31" s="84">
        <f>IF('[1]Parametry kredytu'!$C$40=1,C31,C31*'[1]Parametry kredytu'!$H$19)</f>
        <v>2519.7219880230832</v>
      </c>
    </row>
    <row r="32" spans="1:6" ht="16.5" thickBot="1" x14ac:dyDescent="0.3">
      <c r="A32" s="10">
        <f t="shared" si="2"/>
        <v>20</v>
      </c>
      <c r="B32" s="82">
        <f t="shared" si="3"/>
        <v>471150.99186610238</v>
      </c>
      <c r="C32" s="79">
        <f>IF(A32&lt;='Raty równe'!$D$10,$B$13*$H$3/(1-(1+$H$3)^-$D$10),0)</f>
        <v>2519.7219880230832</v>
      </c>
      <c r="D32" s="83">
        <f t="shared" si="0"/>
        <v>1288.275285994969</v>
      </c>
      <c r="E32" s="80">
        <f t="shared" si="1"/>
        <v>1231.4467020281143</v>
      </c>
      <c r="F32" s="84">
        <f>IF('[1]Parametry kredytu'!$C$40=1,C32,C32*'[1]Parametry kredytu'!$H$19)</f>
        <v>2519.7219880230832</v>
      </c>
    </row>
    <row r="33" spans="1:6" ht="16.5" thickBot="1" x14ac:dyDescent="0.3">
      <c r="A33" s="10">
        <f t="shared" si="2"/>
        <v>21</v>
      </c>
      <c r="B33" s="82">
        <f t="shared" si="3"/>
        <v>469862.7165801074</v>
      </c>
      <c r="C33" s="79">
        <f>IF(A33&lt;='Raty równe'!$D$10,$B$13*$H$3/(1-(1+$H$3)^-$D$10),0)</f>
        <v>2519.7219880230832</v>
      </c>
      <c r="D33" s="83">
        <f t="shared" si="0"/>
        <v>1291.6424493452134</v>
      </c>
      <c r="E33" s="80">
        <f t="shared" si="1"/>
        <v>1228.0795386778698</v>
      </c>
      <c r="F33" s="84">
        <f>IF('[1]Parametry kredytu'!$C$40=1,C33,C33*'[1]Parametry kredytu'!$H$19)</f>
        <v>2519.7219880230832</v>
      </c>
    </row>
    <row r="34" spans="1:6" ht="16.5" thickBot="1" x14ac:dyDescent="0.3">
      <c r="A34" s="10">
        <f t="shared" si="2"/>
        <v>22</v>
      </c>
      <c r="B34" s="82">
        <f t="shared" si="3"/>
        <v>468571.07413076219</v>
      </c>
      <c r="C34" s="79">
        <f>IF(A34&lt;='Raty równe'!$D$10,$B$13*$H$3/(1-(1+$H$3)^-$D$10),0)</f>
        <v>2519.7219880230832</v>
      </c>
      <c r="D34" s="83">
        <f t="shared" si="0"/>
        <v>1295.0184134456938</v>
      </c>
      <c r="E34" s="80">
        <f t="shared" si="1"/>
        <v>1224.7035745773894</v>
      </c>
      <c r="F34" s="84">
        <f>IF('[1]Parametry kredytu'!$C$40=1,C34,C34*'[1]Parametry kredytu'!$H$19)</f>
        <v>2519.7219880230832</v>
      </c>
    </row>
    <row r="35" spans="1:6" ht="16.5" thickBot="1" x14ac:dyDescent="0.3">
      <c r="A35" s="10">
        <f t="shared" si="2"/>
        <v>23</v>
      </c>
      <c r="B35" s="82">
        <f t="shared" si="3"/>
        <v>467276.05571731651</v>
      </c>
      <c r="C35" s="79">
        <f>IF(A35&lt;='Raty równe'!$D$10,$B$13*$H$3/(1-(1+$H$3)^-$D$10),0)</f>
        <v>2519.7219880230832</v>
      </c>
      <c r="D35" s="83">
        <f t="shared" si="0"/>
        <v>1298.4032012989189</v>
      </c>
      <c r="E35" s="80">
        <f t="shared" si="1"/>
        <v>1221.3187867241643</v>
      </c>
      <c r="F35" s="84">
        <f>IF('[1]Parametry kredytu'!$C$40=1,C35,C35*'[1]Parametry kredytu'!$H$19)</f>
        <v>2519.7219880230832</v>
      </c>
    </row>
    <row r="36" spans="1:6" ht="16.5" thickBot="1" x14ac:dyDescent="0.3">
      <c r="A36" s="10">
        <f t="shared" si="2"/>
        <v>24</v>
      </c>
      <c r="B36" s="82">
        <f t="shared" si="3"/>
        <v>465977.65251601761</v>
      </c>
      <c r="C36" s="79">
        <f>IF(A36&lt;='Raty równe'!$D$10,$B$13*$H$3/(1-(1+$H$3)^-$D$10),0)</f>
        <v>2519.7219880230832</v>
      </c>
      <c r="D36" s="83">
        <f t="shared" si="0"/>
        <v>1301.7968359675194</v>
      </c>
      <c r="E36" s="80">
        <f t="shared" si="1"/>
        <v>1217.9251520555638</v>
      </c>
      <c r="F36" s="84">
        <f>IF('[1]Parametry kredytu'!$C$40=1,C36,C36*'[1]Parametry kredytu'!$H$19)</f>
        <v>2519.7219880230832</v>
      </c>
    </row>
    <row r="37" spans="1:6" ht="16.5" thickBot="1" x14ac:dyDescent="0.3">
      <c r="A37" s="10">
        <f t="shared" si="2"/>
        <v>25</v>
      </c>
      <c r="B37" s="82">
        <f t="shared" si="3"/>
        <v>464675.8556800501</v>
      </c>
      <c r="C37" s="79">
        <f>IF(A37&lt;='Raty równe'!$D$10,$B$13*$H$3/(1-(1+$H$3)^-$D$10),0)</f>
        <v>2519.7219880230832</v>
      </c>
      <c r="D37" s="83">
        <f t="shared" si="0"/>
        <v>1305.1993405744042</v>
      </c>
      <c r="E37" s="80">
        <f t="shared" si="1"/>
        <v>1214.522647448679</v>
      </c>
      <c r="F37" s="84">
        <f>IF('[1]Parametry kredytu'!$C$40=1,C37,C37*'[1]Parametry kredytu'!$H$19)</f>
        <v>2519.7219880230832</v>
      </c>
    </row>
    <row r="38" spans="1:6" ht="16.5" thickBot="1" x14ac:dyDescent="0.3">
      <c r="A38" s="10">
        <f t="shared" si="2"/>
        <v>26</v>
      </c>
      <c r="B38" s="82">
        <f t="shared" si="3"/>
        <v>463370.65633947571</v>
      </c>
      <c r="C38" s="79">
        <f>IF(A38&lt;='Raty równe'!$D$10,$B$13*$H$3/(1-(1+$H$3)^-$D$10),0)</f>
        <v>2519.7219880230832</v>
      </c>
      <c r="D38" s="83">
        <f t="shared" si="0"/>
        <v>1308.6107383029193</v>
      </c>
      <c r="E38" s="80">
        <f t="shared" si="1"/>
        <v>1211.1112497201639</v>
      </c>
      <c r="F38" s="84">
        <f>IF('[1]Parametry kredytu'!$C$40=1,C38,C38*'[1]Parametry kredytu'!$H$19)</f>
        <v>2519.7219880230832</v>
      </c>
    </row>
    <row r="39" spans="1:6" ht="16.5" thickBot="1" x14ac:dyDescent="0.3">
      <c r="A39" s="10">
        <f t="shared" si="2"/>
        <v>27</v>
      </c>
      <c r="B39" s="82">
        <f t="shared" si="3"/>
        <v>462062.04560117278</v>
      </c>
      <c r="C39" s="79">
        <f>IF(A39&lt;='Raty równe'!$D$10,$B$13*$H$3/(1-(1+$H$3)^-$D$10),0)</f>
        <v>2519.7219880230832</v>
      </c>
      <c r="D39" s="83">
        <f t="shared" si="0"/>
        <v>1312.0310523970043</v>
      </c>
      <c r="E39" s="80">
        <f t="shared" si="1"/>
        <v>1207.690935626079</v>
      </c>
      <c r="F39" s="84">
        <f>IF('[1]Parametry kredytu'!$C$40=1,C39,C39*'[1]Parametry kredytu'!$H$19)</f>
        <v>2519.7219880230832</v>
      </c>
    </row>
    <row r="40" spans="1:6" ht="16.5" thickBot="1" x14ac:dyDescent="0.3">
      <c r="A40" s="10">
        <f t="shared" si="2"/>
        <v>28</v>
      </c>
      <c r="B40" s="82">
        <f t="shared" si="3"/>
        <v>460750.0145487758</v>
      </c>
      <c r="C40" s="79">
        <f>IF(A40&lt;='Raty równe'!$D$10,$B$13*$H$3/(1-(1+$H$3)^-$D$10),0)</f>
        <v>2519.7219880230832</v>
      </c>
      <c r="D40" s="83">
        <f t="shared" si="0"/>
        <v>1315.4603061613514</v>
      </c>
      <c r="E40" s="80">
        <f t="shared" si="1"/>
        <v>1204.2616818617319</v>
      </c>
      <c r="F40" s="84">
        <f>IF('[1]Parametry kredytu'!$C$40=1,C40,C40*'[1]Parametry kredytu'!$H$19)</f>
        <v>2519.7219880230832</v>
      </c>
    </row>
    <row r="41" spans="1:6" ht="16.5" thickBot="1" x14ac:dyDescent="0.3">
      <c r="A41" s="10">
        <f t="shared" si="2"/>
        <v>29</v>
      </c>
      <c r="B41" s="82">
        <f t="shared" si="3"/>
        <v>459434.55424261442</v>
      </c>
      <c r="C41" s="79">
        <f>IF(A41&lt;='Raty równe'!$D$10,$B$13*$H$3/(1-(1+$H$3)^-$D$10),0)</f>
        <v>2519.7219880230832</v>
      </c>
      <c r="D41" s="83">
        <f t="shared" si="0"/>
        <v>1318.8985229615648</v>
      </c>
      <c r="E41" s="80">
        <f t="shared" si="1"/>
        <v>1200.8234650615184</v>
      </c>
      <c r="F41" s="84">
        <f>IF('[1]Parametry kredytu'!$C$40=1,C41,C41*'[1]Parametry kredytu'!$H$19)</f>
        <v>2519.7219880230832</v>
      </c>
    </row>
    <row r="42" spans="1:6" ht="16.5" thickBot="1" x14ac:dyDescent="0.3">
      <c r="A42" s="10">
        <f t="shared" si="2"/>
        <v>30</v>
      </c>
      <c r="B42" s="82">
        <f t="shared" si="3"/>
        <v>458115.65571965283</v>
      </c>
      <c r="C42" s="79">
        <f>IF(A42&lt;='Raty równe'!$D$10,$B$13*$H$3/(1-(1+$H$3)^-$D$10),0)</f>
        <v>2519.7219880230832</v>
      </c>
      <c r="D42" s="83">
        <f t="shared" si="0"/>
        <v>1322.3457262243194</v>
      </c>
      <c r="E42" s="80">
        <f t="shared" si="1"/>
        <v>1197.3762617987638</v>
      </c>
      <c r="F42" s="84">
        <f>IF('[1]Parametry kredytu'!$C$40=1,C42,C42*'[1]Parametry kredytu'!$H$19)</f>
        <v>2519.7219880230832</v>
      </c>
    </row>
    <row r="43" spans="1:6" ht="16.5" thickBot="1" x14ac:dyDescent="0.3">
      <c r="A43" s="10">
        <f t="shared" si="2"/>
        <v>31</v>
      </c>
      <c r="B43" s="82">
        <f t="shared" si="3"/>
        <v>456793.30999342853</v>
      </c>
      <c r="C43" s="79">
        <f>IF(A43&lt;='Raty równe'!$D$10,$B$13*$H$3/(1-(1+$H$3)^-$D$10),0)</f>
        <v>2519.7219880230832</v>
      </c>
      <c r="D43" s="83">
        <f t="shared" si="0"/>
        <v>1325.8019394375192</v>
      </c>
      <c r="E43" s="80">
        <f t="shared" si="1"/>
        <v>1193.920048585564</v>
      </c>
      <c r="F43" s="84">
        <f>IF('[1]Parametry kredytu'!$C$40=1,C43,C43*'[1]Parametry kredytu'!$H$19)</f>
        <v>2519.7219880230832</v>
      </c>
    </row>
    <row r="44" spans="1:6" ht="16.5" thickBot="1" x14ac:dyDescent="0.3">
      <c r="A44" s="10">
        <f t="shared" si="2"/>
        <v>32</v>
      </c>
      <c r="B44" s="82">
        <f t="shared" si="3"/>
        <v>455467.50805399101</v>
      </c>
      <c r="C44" s="79">
        <f>IF(A44&lt;='Raty równe'!$D$10,$B$13*$H$3/(1-(1+$H$3)^-$D$10),0)</f>
        <v>2519.7219880230832</v>
      </c>
      <c r="D44" s="83">
        <f t="shared" si="0"/>
        <v>1329.26718615046</v>
      </c>
      <c r="E44" s="80">
        <f t="shared" si="1"/>
        <v>1190.4548018726232</v>
      </c>
      <c r="F44" s="84">
        <f>IF('[1]Parametry kredytu'!$C$40=1,C44,C44*'[1]Parametry kredytu'!$H$19)</f>
        <v>2519.7219880230832</v>
      </c>
    </row>
    <row r="45" spans="1:6" ht="16.5" thickBot="1" x14ac:dyDescent="0.3">
      <c r="A45" s="10">
        <f t="shared" si="2"/>
        <v>33</v>
      </c>
      <c r="B45" s="82">
        <f t="shared" si="3"/>
        <v>454138.24086784053</v>
      </c>
      <c r="C45" s="79">
        <f>IF(A45&lt;='Raty równe'!$D$10,$B$13*$H$3/(1-(1+$H$3)^-$D$10),0)</f>
        <v>2519.7219880230832</v>
      </c>
      <c r="D45" s="83">
        <f t="shared" si="0"/>
        <v>1332.7414899739877</v>
      </c>
      <c r="E45" s="80">
        <f t="shared" si="1"/>
        <v>1186.9804980490956</v>
      </c>
      <c r="F45" s="84">
        <f>IF('[1]Parametry kredytu'!$C$40=1,C45,C45*'[1]Parametry kredytu'!$H$19)</f>
        <v>2519.7219880230832</v>
      </c>
    </row>
    <row r="46" spans="1:6" ht="16.5" thickBot="1" x14ac:dyDescent="0.3">
      <c r="A46" s="10">
        <f t="shared" si="2"/>
        <v>34</v>
      </c>
      <c r="B46" s="82">
        <f t="shared" si="3"/>
        <v>452805.49937786657</v>
      </c>
      <c r="C46" s="79">
        <f>IF(A46&lt;='Raty równe'!$D$10,$B$13*$H$3/(1-(1+$H$3)^-$D$10),0)</f>
        <v>2519.7219880230832</v>
      </c>
      <c r="D46" s="83">
        <f t="shared" si="0"/>
        <v>1336.2248745806594</v>
      </c>
      <c r="E46" s="80">
        <f t="shared" si="1"/>
        <v>1183.4971134424238</v>
      </c>
      <c r="F46" s="84">
        <f>IF('[1]Parametry kredytu'!$C$40=1,C46,C46*'[1]Parametry kredytu'!$H$19)</f>
        <v>2519.7219880230832</v>
      </c>
    </row>
    <row r="47" spans="1:6" ht="16.5" thickBot="1" x14ac:dyDescent="0.3">
      <c r="A47" s="10">
        <f t="shared" si="2"/>
        <v>35</v>
      </c>
      <c r="B47" s="82">
        <f t="shared" si="3"/>
        <v>451469.27450328588</v>
      </c>
      <c r="C47" s="79">
        <f>IF(A47&lt;='Raty równe'!$D$10,$B$13*$H$3/(1-(1+$H$3)^-$D$10),0)</f>
        <v>2519.7219880230832</v>
      </c>
      <c r="D47" s="83">
        <f t="shared" si="0"/>
        <v>1339.7173637049059</v>
      </c>
      <c r="E47" s="80">
        <f t="shared" si="1"/>
        <v>1180.0046243181773</v>
      </c>
      <c r="F47" s="84">
        <f>IF('[1]Parametry kredytu'!$C$40=1,C47,C47*'[1]Parametry kredytu'!$H$19)</f>
        <v>2519.7219880230832</v>
      </c>
    </row>
    <row r="48" spans="1:6" ht="16.5" thickBot="1" x14ac:dyDescent="0.3">
      <c r="A48" s="10">
        <f t="shared" si="2"/>
        <v>36</v>
      </c>
      <c r="B48" s="82">
        <f t="shared" si="3"/>
        <v>450129.55713958095</v>
      </c>
      <c r="C48" s="79">
        <f>IF(A48&lt;='Raty równe'!$D$10,$B$13*$H$3/(1-(1+$H$3)^-$D$10),0)</f>
        <v>2519.7219880230832</v>
      </c>
      <c r="D48" s="83">
        <f t="shared" si="0"/>
        <v>1343.2189811431922</v>
      </c>
      <c r="E48" s="80">
        <f t="shared" si="1"/>
        <v>1176.503006879891</v>
      </c>
      <c r="F48" s="84">
        <f>IF('[1]Parametry kredytu'!$C$40=1,C48,C48*'[1]Parametry kredytu'!$H$19)</f>
        <v>2519.7219880230832</v>
      </c>
    </row>
    <row r="49" spans="1:6" ht="16.5" thickBot="1" x14ac:dyDescent="0.3">
      <c r="A49" s="10">
        <f t="shared" si="2"/>
        <v>37</v>
      </c>
      <c r="B49" s="82">
        <f t="shared" si="3"/>
        <v>448786.33815843775</v>
      </c>
      <c r="C49" s="79">
        <f>IF(A49&lt;='Raty równe'!$D$10,$B$13*$H$3/(1-(1+$H$3)^-$D$10),0)</f>
        <v>2519.7219880230832</v>
      </c>
      <c r="D49" s="83">
        <f t="shared" si="0"/>
        <v>1346.7297507541803</v>
      </c>
      <c r="E49" s="80">
        <f t="shared" si="1"/>
        <v>1172.992237268903</v>
      </c>
      <c r="F49" s="84">
        <f>IF('[1]Parametry kredytu'!$C$40=1,C49,C49*'[1]Parametry kredytu'!$H$19)</f>
        <v>2519.7219880230832</v>
      </c>
    </row>
    <row r="50" spans="1:6" ht="16.5" thickBot="1" x14ac:dyDescent="0.3">
      <c r="A50" s="10">
        <f t="shared" si="2"/>
        <v>38</v>
      </c>
      <c r="B50" s="82">
        <f t="shared" si="3"/>
        <v>447439.60840768355</v>
      </c>
      <c r="C50" s="79">
        <f>IF(A50&lt;='Raty równe'!$D$10,$B$13*$H$3/(1-(1+$H$3)^-$D$10),0)</f>
        <v>2519.7219880230832</v>
      </c>
      <c r="D50" s="83">
        <f t="shared" si="0"/>
        <v>1350.2496964588911</v>
      </c>
      <c r="E50" s="80">
        <f t="shared" si="1"/>
        <v>1169.4722915641921</v>
      </c>
      <c r="F50" s="84">
        <f>IF('[1]Parametry kredytu'!$C$40=1,C50,C50*'[1]Parametry kredytu'!$H$19)</f>
        <v>2519.7219880230832</v>
      </c>
    </row>
    <row r="51" spans="1:6" ht="16.5" thickBot="1" x14ac:dyDescent="0.3">
      <c r="A51" s="10">
        <f t="shared" si="2"/>
        <v>39</v>
      </c>
      <c r="B51" s="82">
        <f t="shared" si="3"/>
        <v>446089.35871122469</v>
      </c>
      <c r="C51" s="79">
        <f>IF(A51&lt;='Raty równe'!$D$10,$B$13*$H$3/(1-(1+$H$3)^-$D$10),0)</f>
        <v>2519.7219880230832</v>
      </c>
      <c r="D51" s="83">
        <f t="shared" si="0"/>
        <v>1353.7788422408685</v>
      </c>
      <c r="E51" s="80">
        <f t="shared" si="1"/>
        <v>1165.9431457822147</v>
      </c>
      <c r="F51" s="84">
        <f>IF('[1]Parametry kredytu'!$C$40=1,C51,C51*'[1]Parametry kredytu'!$H$19)</f>
        <v>2519.7219880230832</v>
      </c>
    </row>
    <row r="52" spans="1:6" ht="16.5" thickBot="1" x14ac:dyDescent="0.3">
      <c r="A52" s="10">
        <f t="shared" si="2"/>
        <v>40</v>
      </c>
      <c r="B52" s="82">
        <f t="shared" si="3"/>
        <v>444735.57986898383</v>
      </c>
      <c r="C52" s="79">
        <f>IF(A52&lt;='Raty równe'!$D$10,$B$13*$H$3/(1-(1+$H$3)^-$D$10),0)</f>
        <v>2519.7219880230832</v>
      </c>
      <c r="D52" s="83">
        <f t="shared" si="0"/>
        <v>1357.3172121463419</v>
      </c>
      <c r="E52" s="80">
        <f t="shared" si="1"/>
        <v>1162.4047758767413</v>
      </c>
      <c r="F52" s="84">
        <f>IF('[1]Parametry kredytu'!$C$40=1,C52,C52*'[1]Parametry kredytu'!$H$19)</f>
        <v>2519.7219880230832</v>
      </c>
    </row>
    <row r="53" spans="1:6" ht="16.5" thickBot="1" x14ac:dyDescent="0.3">
      <c r="A53" s="10">
        <f t="shared" si="2"/>
        <v>41</v>
      </c>
      <c r="B53" s="82">
        <f t="shared" si="3"/>
        <v>443378.26265683747</v>
      </c>
      <c r="C53" s="79">
        <f>IF(A53&lt;='Raty równe'!$D$10,$B$13*$H$3/(1-(1+$H$3)^-$D$10),0)</f>
        <v>2519.7219880230832</v>
      </c>
      <c r="D53" s="83">
        <f t="shared" si="0"/>
        <v>1360.8648302843901</v>
      </c>
      <c r="E53" s="80">
        <f t="shared" si="1"/>
        <v>1158.8571577386931</v>
      </c>
      <c r="F53" s="84">
        <f>IF('[1]Parametry kredytu'!$C$40=1,C53,C53*'[1]Parametry kredytu'!$H$19)</f>
        <v>2519.7219880230832</v>
      </c>
    </row>
    <row r="54" spans="1:6" ht="16.5" thickBot="1" x14ac:dyDescent="0.3">
      <c r="A54" s="10">
        <f t="shared" si="2"/>
        <v>42</v>
      </c>
      <c r="B54" s="82">
        <f t="shared" si="3"/>
        <v>442017.39782655309</v>
      </c>
      <c r="C54" s="79">
        <f>IF(A54&lt;='Raty równe'!$D$10,$B$13*$H$3/(1-(1+$H$3)^-$D$10),0)</f>
        <v>2519.7219880230832</v>
      </c>
      <c r="D54" s="83">
        <f t="shared" si="0"/>
        <v>1364.4217208271061</v>
      </c>
      <c r="E54" s="80">
        <f t="shared" si="1"/>
        <v>1155.3002671959771</v>
      </c>
      <c r="F54" s="84">
        <f>IF('[1]Parametry kredytu'!$C$40=1,C54,C54*'[1]Parametry kredytu'!$H$19)</f>
        <v>2519.7219880230832</v>
      </c>
    </row>
    <row r="55" spans="1:6" ht="16.5" thickBot="1" x14ac:dyDescent="0.3">
      <c r="A55" s="10">
        <f t="shared" si="2"/>
        <v>43</v>
      </c>
      <c r="B55" s="82">
        <f t="shared" si="3"/>
        <v>440652.97610572597</v>
      </c>
      <c r="C55" s="79">
        <f>IF(A55&lt;='Raty równe'!$D$10,$B$13*$H$3/(1-(1+$H$3)^-$D$10),0)</f>
        <v>2519.7219880230832</v>
      </c>
      <c r="D55" s="83">
        <f t="shared" si="0"/>
        <v>1367.987908009761</v>
      </c>
      <c r="E55" s="80">
        <f t="shared" si="1"/>
        <v>1151.7340800133222</v>
      </c>
      <c r="F55" s="84">
        <f>IF('[1]Parametry kredytu'!$C$40=1,C55,C55*'[1]Parametry kredytu'!$H$19)</f>
        <v>2519.7219880230832</v>
      </c>
    </row>
    <row r="56" spans="1:6" ht="16.5" thickBot="1" x14ac:dyDescent="0.3">
      <c r="A56" s="10">
        <f t="shared" si="2"/>
        <v>44</v>
      </c>
      <c r="B56" s="82">
        <f t="shared" si="3"/>
        <v>439284.98819771619</v>
      </c>
      <c r="C56" s="79">
        <f>IF(A56&lt;='Raty równe'!$D$10,$B$13*$H$3/(1-(1+$H$3)^-$D$10),0)</f>
        <v>2519.7219880230832</v>
      </c>
      <c r="D56" s="83">
        <f t="shared" si="0"/>
        <v>1371.5634161309702</v>
      </c>
      <c r="E56" s="80">
        <f t="shared" si="1"/>
        <v>1148.1585718921131</v>
      </c>
      <c r="F56" s="84">
        <f>IF('[1]Parametry kredytu'!$C$40=1,C56,C56*'[1]Parametry kredytu'!$H$19)</f>
        <v>2519.7219880230832</v>
      </c>
    </row>
    <row r="57" spans="1:6" ht="16.5" thickBot="1" x14ac:dyDescent="0.3">
      <c r="A57" s="10">
        <f t="shared" si="2"/>
        <v>45</v>
      </c>
      <c r="B57" s="82">
        <f t="shared" si="3"/>
        <v>437913.42478158523</v>
      </c>
      <c r="C57" s="79">
        <f>IF(A57&lt;='Raty równe'!$D$10,$B$13*$H$3/(1-(1+$H$3)^-$D$10),0)</f>
        <v>2519.7219880230832</v>
      </c>
      <c r="D57" s="83">
        <f t="shared" si="0"/>
        <v>1375.1482695528578</v>
      </c>
      <c r="E57" s="80">
        <f t="shared" si="1"/>
        <v>1144.5737184702255</v>
      </c>
      <c r="F57" s="84">
        <f>IF('[1]Parametry kredytu'!$C$40=1,C57,C57*'[1]Parametry kredytu'!$H$19)</f>
        <v>2519.7219880230832</v>
      </c>
    </row>
    <row r="58" spans="1:6" ht="16.5" thickBot="1" x14ac:dyDescent="0.3">
      <c r="A58" s="10">
        <f t="shared" si="2"/>
        <v>46</v>
      </c>
      <c r="B58" s="82">
        <f t="shared" si="3"/>
        <v>436538.27651203237</v>
      </c>
      <c r="C58" s="79">
        <f>IF(A58&lt;='Raty równe'!$D$10,$B$13*$H$3/(1-(1+$H$3)^-$D$10),0)</f>
        <v>2519.7219880230832</v>
      </c>
      <c r="D58" s="83">
        <f t="shared" si="0"/>
        <v>1378.7424927012232</v>
      </c>
      <c r="E58" s="80">
        <f t="shared" si="1"/>
        <v>1140.97949532186</v>
      </c>
      <c r="F58" s="84">
        <f>IF('[1]Parametry kredytu'!$C$40=1,C58,C58*'[1]Parametry kredytu'!$H$19)</f>
        <v>2519.7219880230832</v>
      </c>
    </row>
    <row r="59" spans="1:6" ht="16.5" thickBot="1" x14ac:dyDescent="0.3">
      <c r="A59" s="10">
        <f t="shared" si="2"/>
        <v>47</v>
      </c>
      <c r="B59" s="82">
        <f t="shared" si="3"/>
        <v>435159.53401933116</v>
      </c>
      <c r="C59" s="79">
        <f>IF(A59&lt;='Raty równe'!$D$10,$B$13*$H$3/(1-(1+$H$3)^-$D$10),0)</f>
        <v>2519.7219880230832</v>
      </c>
      <c r="D59" s="83">
        <f t="shared" si="0"/>
        <v>1382.346110065708</v>
      </c>
      <c r="E59" s="80">
        <f t="shared" si="1"/>
        <v>1137.3758779573752</v>
      </c>
      <c r="F59" s="84">
        <f>IF('[1]Parametry kredytu'!$C$40=1,C59,C59*'[1]Parametry kredytu'!$H$19)</f>
        <v>2519.7219880230832</v>
      </c>
    </row>
    <row r="60" spans="1:6" ht="16.5" thickBot="1" x14ac:dyDescent="0.3">
      <c r="A60" s="10">
        <f t="shared" si="2"/>
        <v>48</v>
      </c>
      <c r="B60" s="82">
        <f t="shared" si="3"/>
        <v>433777.18790926546</v>
      </c>
      <c r="C60" s="79">
        <f>IF(A60&lt;='Raty równe'!$D$10,$B$13*$H$3/(1-(1+$H$3)^-$D$10),0)</f>
        <v>2519.7219880230832</v>
      </c>
      <c r="D60" s="83">
        <f t="shared" si="0"/>
        <v>1385.9591461999619</v>
      </c>
      <c r="E60" s="80">
        <f t="shared" si="1"/>
        <v>1133.7628418231213</v>
      </c>
      <c r="F60" s="84">
        <f>IF('[1]Parametry kredytu'!$C$40=1,C60,C60*'[1]Parametry kredytu'!$H$19)</f>
        <v>2519.7219880230832</v>
      </c>
    </row>
    <row r="61" spans="1:6" ht="16.5" thickBot="1" x14ac:dyDescent="0.3">
      <c r="A61" s="10">
        <f t="shared" si="2"/>
        <v>49</v>
      </c>
      <c r="B61" s="82">
        <f t="shared" si="3"/>
        <v>432391.22876306548</v>
      </c>
      <c r="C61" s="79">
        <f>IF(A61&lt;='Raty równe'!$D$10,$B$13*$H$3/(1-(1+$H$3)^-$D$10),0)</f>
        <v>2519.7219880230832</v>
      </c>
      <c r="D61" s="83">
        <f t="shared" si="0"/>
        <v>1389.5816257218107</v>
      </c>
      <c r="E61" s="80">
        <f t="shared" si="1"/>
        <v>1130.1403623012725</v>
      </c>
      <c r="F61" s="84">
        <f>IF('[1]Parametry kredytu'!$C$40=1,C61,C61*'[1]Parametry kredytu'!$H$19)</f>
        <v>2519.7219880230832</v>
      </c>
    </row>
    <row r="62" spans="1:6" ht="16.5" thickBot="1" x14ac:dyDescent="0.3">
      <c r="A62" s="10">
        <f t="shared" si="2"/>
        <v>50</v>
      </c>
      <c r="B62" s="82">
        <f t="shared" si="3"/>
        <v>431001.64713734365</v>
      </c>
      <c r="C62" s="79">
        <f>IF(A62&lt;='Raty równe'!$D$10,$B$13*$H$3/(1-(1+$H$3)^-$D$10),0)</f>
        <v>2519.7219880230832</v>
      </c>
      <c r="D62" s="83">
        <f t="shared" si="0"/>
        <v>1393.2135733134232</v>
      </c>
      <c r="E62" s="80">
        <f t="shared" si="1"/>
        <v>1126.50841470966</v>
      </c>
      <c r="F62" s="84">
        <f>IF('[1]Parametry kredytu'!$C$40=1,C62,C62*'[1]Parametry kredytu'!$H$19)</f>
        <v>2519.7219880230832</v>
      </c>
    </row>
    <row r="63" spans="1:6" ht="16.5" thickBot="1" x14ac:dyDescent="0.3">
      <c r="A63" s="10">
        <f t="shared" si="2"/>
        <v>51</v>
      </c>
      <c r="B63" s="82">
        <f t="shared" si="3"/>
        <v>429608.43356403022</v>
      </c>
      <c r="C63" s="79">
        <f>IF(A63&lt;='Raty równe'!$D$10,$B$13*$H$3/(1-(1+$H$3)^-$D$10),0)</f>
        <v>2519.7219880230832</v>
      </c>
      <c r="D63" s="83">
        <f t="shared" si="0"/>
        <v>1396.8550137214809</v>
      </c>
      <c r="E63" s="80">
        <f t="shared" si="1"/>
        <v>1122.8669743016023</v>
      </c>
      <c r="F63" s="84">
        <f>IF('[1]Parametry kredytu'!$C$40=1,C63,C63*'[1]Parametry kredytu'!$H$19)</f>
        <v>2519.7219880230832</v>
      </c>
    </row>
    <row r="64" spans="1:6" ht="16.5" thickBot="1" x14ac:dyDescent="0.3">
      <c r="A64" s="10">
        <f t="shared" si="2"/>
        <v>52</v>
      </c>
      <c r="B64" s="82">
        <f t="shared" si="3"/>
        <v>428211.57855030871</v>
      </c>
      <c r="C64" s="79">
        <f>IF(A64&lt;='Raty równe'!$D$10,$B$13*$H$3/(1-(1+$H$3)^-$D$10),0)</f>
        <v>2519.7219880230832</v>
      </c>
      <c r="D64" s="83">
        <f t="shared" si="0"/>
        <v>1400.5059717573447</v>
      </c>
      <c r="E64" s="80">
        <f t="shared" si="1"/>
        <v>1119.2160162657385</v>
      </c>
      <c r="F64" s="84">
        <f>IF('[1]Parametry kredytu'!$C$40=1,C64,C64*'[1]Parametry kredytu'!$H$19)</f>
        <v>2519.7219880230832</v>
      </c>
    </row>
    <row r="65" spans="1:6" ht="16.5" thickBot="1" x14ac:dyDescent="0.3">
      <c r="A65" s="10">
        <f t="shared" si="2"/>
        <v>53</v>
      </c>
      <c r="B65" s="82">
        <f t="shared" si="3"/>
        <v>426811.07257855136</v>
      </c>
      <c r="C65" s="79">
        <f>IF(A65&lt;='Raty równe'!$D$10,$B$13*$H$3/(1-(1+$H$3)^-$D$10),0)</f>
        <v>2519.7219880230832</v>
      </c>
      <c r="D65" s="83">
        <f t="shared" si="0"/>
        <v>1404.1664722972257</v>
      </c>
      <c r="E65" s="80">
        <f t="shared" si="1"/>
        <v>1115.5555157258575</v>
      </c>
      <c r="F65" s="84">
        <f>IF('[1]Parametry kredytu'!$C$40=1,C65,C65*'[1]Parametry kredytu'!$H$19)</f>
        <v>2519.7219880230832</v>
      </c>
    </row>
    <row r="66" spans="1:6" ht="16.5" thickBot="1" x14ac:dyDescent="0.3">
      <c r="A66" s="10">
        <f t="shared" si="2"/>
        <v>54</v>
      </c>
      <c r="B66" s="82">
        <f t="shared" si="3"/>
        <v>425406.90610625414</v>
      </c>
      <c r="C66" s="79">
        <f>IF(A66&lt;='Raty równe'!$D$10,$B$13*$H$3/(1-(1+$H$3)^-$D$10),0)</f>
        <v>2519.7219880230832</v>
      </c>
      <c r="D66" s="83">
        <f t="shared" si="0"/>
        <v>1407.8365402823531</v>
      </c>
      <c r="E66" s="80">
        <f t="shared" si="1"/>
        <v>1111.8854477407301</v>
      </c>
      <c r="F66" s="84">
        <f>IF('[1]Parametry kredytu'!$C$40=1,C66,C66*'[1]Parametry kredytu'!$H$19)</f>
        <v>2519.7219880230832</v>
      </c>
    </row>
    <row r="67" spans="1:6" ht="16.5" thickBot="1" x14ac:dyDescent="0.3">
      <c r="A67" s="10">
        <f t="shared" si="2"/>
        <v>55</v>
      </c>
      <c r="B67" s="82">
        <f t="shared" si="3"/>
        <v>423999.06956597179</v>
      </c>
      <c r="C67" s="79">
        <f>IF(A67&lt;='Raty równe'!$D$10,$B$13*$H$3/(1-(1+$H$3)^-$D$10),0)</f>
        <v>2519.7219880230832</v>
      </c>
      <c r="D67" s="83">
        <f t="shared" si="0"/>
        <v>1411.5162007191459</v>
      </c>
      <c r="E67" s="80">
        <f t="shared" si="1"/>
        <v>1108.2057873039373</v>
      </c>
      <c r="F67" s="84">
        <f>IF('[1]Parametry kredytu'!$C$40=1,C67,C67*'[1]Parametry kredytu'!$H$19)</f>
        <v>2519.7219880230832</v>
      </c>
    </row>
    <row r="68" spans="1:6" ht="16.5" thickBot="1" x14ac:dyDescent="0.3">
      <c r="A68" s="10">
        <f t="shared" si="2"/>
        <v>56</v>
      </c>
      <c r="B68" s="82">
        <f t="shared" si="3"/>
        <v>422587.55336525262</v>
      </c>
      <c r="C68" s="79">
        <f>IF(A68&lt;='Raty równe'!$D$10,$B$13*$H$3/(1-(1+$H$3)^-$D$10),0)</f>
        <v>2519.7219880230832</v>
      </c>
      <c r="D68" s="83">
        <f t="shared" si="0"/>
        <v>1415.2054786793817</v>
      </c>
      <c r="E68" s="80">
        <f t="shared" si="1"/>
        <v>1104.5165093437015</v>
      </c>
      <c r="F68" s="84">
        <f>IF('[1]Parametry kredytu'!$C$40=1,C68,C68*'[1]Parametry kredytu'!$H$19)</f>
        <v>2519.7219880230832</v>
      </c>
    </row>
    <row r="69" spans="1:6" ht="16.5" thickBot="1" x14ac:dyDescent="0.3">
      <c r="A69" s="10">
        <f t="shared" si="2"/>
        <v>57</v>
      </c>
      <c r="B69" s="82">
        <f t="shared" si="3"/>
        <v>421172.34788657323</v>
      </c>
      <c r="C69" s="79">
        <f>IF(A69&lt;='Raty równe'!$D$10,$B$13*$H$3/(1-(1+$H$3)^-$D$10),0)</f>
        <v>2519.7219880230832</v>
      </c>
      <c r="D69" s="83">
        <f t="shared" si="0"/>
        <v>1418.9043993003684</v>
      </c>
      <c r="E69" s="80">
        <f t="shared" si="1"/>
        <v>1100.8175887227148</v>
      </c>
      <c r="F69" s="84">
        <f>IF('[1]Parametry kredytu'!$C$40=1,C69,C69*'[1]Parametry kredytu'!$H$19)</f>
        <v>2519.7219880230832</v>
      </c>
    </row>
    <row r="70" spans="1:6" ht="16.5" thickBot="1" x14ac:dyDescent="0.3">
      <c r="A70" s="10">
        <f t="shared" si="2"/>
        <v>58</v>
      </c>
      <c r="B70" s="82">
        <f t="shared" si="3"/>
        <v>419753.44348727289</v>
      </c>
      <c r="C70" s="79">
        <f>IF(A70&lt;='Raty równe'!$D$10,$B$13*$H$3/(1-(1+$H$3)^-$D$10),0)</f>
        <v>2519.7219880230832</v>
      </c>
      <c r="D70" s="83">
        <f t="shared" si="0"/>
        <v>1422.6129877851151</v>
      </c>
      <c r="E70" s="80">
        <f t="shared" si="1"/>
        <v>1097.1090002379681</v>
      </c>
      <c r="F70" s="84">
        <f>IF('[1]Parametry kredytu'!$C$40=1,C70,C70*'[1]Parametry kredytu'!$H$19)</f>
        <v>2519.7219880230832</v>
      </c>
    </row>
    <row r="71" spans="1:6" ht="16.5" thickBot="1" x14ac:dyDescent="0.3">
      <c r="A71" s="10">
        <f t="shared" si="2"/>
        <v>59</v>
      </c>
      <c r="B71" s="82">
        <f t="shared" si="3"/>
        <v>418330.83049948775</v>
      </c>
      <c r="C71" s="79">
        <f>IF(A71&lt;='Raty równe'!$D$10,$B$13*$H$3/(1-(1+$H$3)^-$D$10),0)</f>
        <v>2519.7219880230832</v>
      </c>
      <c r="D71" s="83">
        <f t="shared" si="0"/>
        <v>1426.3312694025044</v>
      </c>
      <c r="E71" s="80">
        <f t="shared" si="1"/>
        <v>1093.3907186205788</v>
      </c>
      <c r="F71" s="84">
        <f>IF('[1]Parametry kredytu'!$C$40=1,C71,C71*'[1]Parametry kredytu'!$H$19)</f>
        <v>2519.7219880230832</v>
      </c>
    </row>
    <row r="72" spans="1:6" ht="16.5" thickBot="1" x14ac:dyDescent="0.3">
      <c r="A72" s="10">
        <f t="shared" si="2"/>
        <v>60</v>
      </c>
      <c r="B72" s="82">
        <f t="shared" si="3"/>
        <v>416904.49923008523</v>
      </c>
      <c r="C72" s="79">
        <f>IF(A72&lt;='Raty równe'!$D$10,$B$13*$H$3/(1-(1+$H$3)^-$D$10),0)</f>
        <v>2519.7219880230832</v>
      </c>
      <c r="D72" s="83">
        <f t="shared" si="0"/>
        <v>1430.0592694874631</v>
      </c>
      <c r="E72" s="80">
        <f t="shared" si="1"/>
        <v>1089.6627185356201</v>
      </c>
      <c r="F72" s="84">
        <f>IF('[1]Parametry kredytu'!$C$40=1,C72,C72*'[1]Parametry kredytu'!$H$19)</f>
        <v>2519.7219880230832</v>
      </c>
    </row>
    <row r="73" spans="1:6" ht="16.5" thickBot="1" x14ac:dyDescent="0.3">
      <c r="A73" s="10">
        <f t="shared" si="2"/>
        <v>61</v>
      </c>
      <c r="B73" s="82">
        <f t="shared" si="3"/>
        <v>415474.43996059778</v>
      </c>
      <c r="C73" s="79">
        <f>IF(A73&lt;='Raty równe'!$D$10,$B$13*$H$3/(1-(1+$H$3)^-$D$10),0)</f>
        <v>2519.7219880230832</v>
      </c>
      <c r="D73" s="83">
        <f t="shared" si="0"/>
        <v>1433.7970134411371</v>
      </c>
      <c r="E73" s="80">
        <f t="shared" si="1"/>
        <v>1085.9249745819461</v>
      </c>
      <c r="F73" s="84">
        <f>IF('[1]Parametry kredytu'!$C$40=1,C73,C73*'[1]Parametry kredytu'!$H$19)</f>
        <v>2519.7219880230832</v>
      </c>
    </row>
    <row r="74" spans="1:6" ht="16.5" thickBot="1" x14ac:dyDescent="0.3">
      <c r="A74" s="10">
        <f t="shared" si="2"/>
        <v>62</v>
      </c>
      <c r="B74" s="82">
        <f t="shared" si="3"/>
        <v>414040.64294715662</v>
      </c>
      <c r="C74" s="79">
        <f>IF(A74&lt;='Raty równe'!$D$10,$B$13*$H$3/(1-(1+$H$3)^-$D$10),0)</f>
        <v>2519.7219880230832</v>
      </c>
      <c r="D74" s="83">
        <f t="shared" si="0"/>
        <v>1437.5445267310629</v>
      </c>
      <c r="E74" s="80">
        <f t="shared" si="1"/>
        <v>1082.1774612920203</v>
      </c>
      <c r="F74" s="84">
        <f>IF('[1]Parametry kredytu'!$C$40=1,C74,C74*'[1]Parametry kredytu'!$H$19)</f>
        <v>2519.7219880230832</v>
      </c>
    </row>
    <row r="75" spans="1:6" ht="16.5" thickBot="1" x14ac:dyDescent="0.3">
      <c r="A75" s="10">
        <f t="shared" si="2"/>
        <v>63</v>
      </c>
      <c r="B75" s="82">
        <f t="shared" si="3"/>
        <v>412603.09842042555</v>
      </c>
      <c r="C75" s="79">
        <f>IF(A75&lt;='Raty równe'!$D$10,$B$13*$H$3/(1-(1+$H$3)^-$D$10),0)</f>
        <v>2519.7219880230832</v>
      </c>
      <c r="D75" s="83">
        <f t="shared" si="0"/>
        <v>1441.3018348913408</v>
      </c>
      <c r="E75" s="80">
        <f t="shared" si="1"/>
        <v>1078.4201531317424</v>
      </c>
      <c r="F75" s="84">
        <f>IF('[1]Parametry kredytu'!$C$40=1,C75,C75*'[1]Parametry kredytu'!$H$19)</f>
        <v>2519.7219880230832</v>
      </c>
    </row>
    <row r="76" spans="1:6" ht="16.5" thickBot="1" x14ac:dyDescent="0.3">
      <c r="A76" s="10">
        <f t="shared" si="2"/>
        <v>64</v>
      </c>
      <c r="B76" s="82">
        <f t="shared" si="3"/>
        <v>411161.79658553423</v>
      </c>
      <c r="C76" s="79">
        <f>IF(A76&lt;='Raty równe'!$D$10,$B$13*$H$3/(1-(1+$H$3)^-$D$10),0)</f>
        <v>2519.7219880230832</v>
      </c>
      <c r="D76" s="83">
        <f t="shared" si="0"/>
        <v>1445.0689635228102</v>
      </c>
      <c r="E76" s="80">
        <f t="shared" si="1"/>
        <v>1074.653024500273</v>
      </c>
      <c r="F76" s="84">
        <f>IF('[1]Parametry kredytu'!$C$40=1,C76,C76*'[1]Parametry kredytu'!$H$19)</f>
        <v>2519.7219880230832</v>
      </c>
    </row>
    <row r="77" spans="1:6" ht="16.5" thickBot="1" x14ac:dyDescent="0.3">
      <c r="A77" s="10">
        <f t="shared" si="2"/>
        <v>65</v>
      </c>
      <c r="B77" s="82">
        <f t="shared" si="3"/>
        <v>409716.72762201144</v>
      </c>
      <c r="C77" s="79">
        <f>IF(A77&lt;='Raty równe'!$D$10,$B$13*$H$3/(1-(1+$H$3)^-$D$10),0)</f>
        <v>2519.7219880230832</v>
      </c>
      <c r="D77" s="83">
        <f t="shared" si="0"/>
        <v>1448.8459382932231</v>
      </c>
      <c r="E77" s="80">
        <f t="shared" si="1"/>
        <v>1070.8760497298601</v>
      </c>
      <c r="F77" s="84">
        <f>IF('[1]Parametry kredytu'!$C$40=1,C77,C77*'[1]Parametry kredytu'!$H$19)</f>
        <v>2519.7219880230832</v>
      </c>
    </row>
    <row r="78" spans="1:6" ht="16.5" thickBot="1" x14ac:dyDescent="0.3">
      <c r="A78" s="10">
        <f t="shared" si="2"/>
        <v>66</v>
      </c>
      <c r="B78" s="82">
        <f t="shared" si="3"/>
        <v>408267.88168371824</v>
      </c>
      <c r="C78" s="79">
        <f>IF(A78&lt;='Raty równe'!$D$10,$B$13*$H$3/(1-(1+$H$3)^-$D$10),0)</f>
        <v>2519.7219880230832</v>
      </c>
      <c r="D78" s="83">
        <f t="shared" ref="D78:D141" si="4">C78-E78</f>
        <v>1452.6327849374195</v>
      </c>
      <c r="E78" s="80">
        <f t="shared" ref="E78:E141" si="5">B78*$D$9*30/365</f>
        <v>1067.0892030856637</v>
      </c>
      <c r="F78" s="84">
        <f>IF('[1]Parametry kredytu'!$C$40=1,C78,C78*'[1]Parametry kredytu'!$H$19)</f>
        <v>2519.7219880230832</v>
      </c>
    </row>
    <row r="79" spans="1:6" ht="16.5" thickBot="1" x14ac:dyDescent="0.3">
      <c r="A79" s="10">
        <f t="shared" ref="A79:A142" si="6">A78+1</f>
        <v>67</v>
      </c>
      <c r="B79" s="82">
        <f t="shared" ref="B79:B142" si="7">B78-D78</f>
        <v>406815.24889878085</v>
      </c>
      <c r="C79" s="79">
        <f>IF(A79&lt;='Raty równe'!$D$10,$B$13*$H$3/(1-(1+$H$3)^-$D$10),0)</f>
        <v>2519.7219880230832</v>
      </c>
      <c r="D79" s="83">
        <f t="shared" si="4"/>
        <v>1456.4295292575025</v>
      </c>
      <c r="E79" s="80">
        <f t="shared" si="5"/>
        <v>1063.2924587655807</v>
      </c>
      <c r="F79" s="84">
        <f>IF('[1]Parametry kredytu'!$C$40=1,C79,C79*'[1]Parametry kredytu'!$H$19)</f>
        <v>2519.7219880230832</v>
      </c>
    </row>
    <row r="80" spans="1:6" ht="16.5" thickBot="1" x14ac:dyDescent="0.3">
      <c r="A80" s="10">
        <f t="shared" si="6"/>
        <v>68</v>
      </c>
      <c r="B80" s="82">
        <f t="shared" si="7"/>
        <v>405358.81936952332</v>
      </c>
      <c r="C80" s="79">
        <f>IF(A80&lt;='Raty równe'!$D$10,$B$13*$H$3/(1-(1+$H$3)^-$D$10),0)</f>
        <v>2519.7219880230832</v>
      </c>
      <c r="D80" s="83">
        <f t="shared" si="4"/>
        <v>1460.2361971230139</v>
      </c>
      <c r="E80" s="80">
        <f t="shared" si="5"/>
        <v>1059.4857909000693</v>
      </c>
      <c r="F80" s="84">
        <f>IF('[1]Parametry kredytu'!$C$40=1,C80,C80*'[1]Parametry kredytu'!$H$19)</f>
        <v>2519.7219880230832</v>
      </c>
    </row>
    <row r="81" spans="1:6" ht="16.5" thickBot="1" x14ac:dyDescent="0.3">
      <c r="A81" s="10">
        <f t="shared" si="6"/>
        <v>69</v>
      </c>
      <c r="B81" s="82">
        <f t="shared" si="7"/>
        <v>403898.58317240031</v>
      </c>
      <c r="C81" s="79">
        <f>IF(A81&lt;='Raty równe'!$D$10,$B$13*$H$3/(1-(1+$H$3)^-$D$10),0)</f>
        <v>2519.7219880230832</v>
      </c>
      <c r="D81" s="83">
        <f t="shared" si="4"/>
        <v>1464.0528144711107</v>
      </c>
      <c r="E81" s="80">
        <f t="shared" si="5"/>
        <v>1055.6691735519726</v>
      </c>
      <c r="F81" s="84">
        <f>IF('[1]Parametry kredytu'!$C$40=1,C81,C81*'[1]Parametry kredytu'!$H$19)</f>
        <v>2519.7219880230832</v>
      </c>
    </row>
    <row r="82" spans="1:6" ht="16.5" thickBot="1" x14ac:dyDescent="0.3">
      <c r="A82" s="10">
        <f t="shared" si="6"/>
        <v>70</v>
      </c>
      <c r="B82" s="82">
        <f t="shared" si="7"/>
        <v>402434.53035792918</v>
      </c>
      <c r="C82" s="79">
        <f>IF(A82&lt;='Raty równe'!$D$10,$B$13*$H$3/(1-(1+$H$3)^-$D$10),0)</f>
        <v>2519.7219880230832</v>
      </c>
      <c r="D82" s="83">
        <f t="shared" si="4"/>
        <v>1467.879407306742</v>
      </c>
      <c r="E82" s="80">
        <f t="shared" si="5"/>
        <v>1051.8425807163412</v>
      </c>
      <c r="F82" s="84">
        <f>IF('[1]Parametry kredytu'!$C$40=1,C82,C82*'[1]Parametry kredytu'!$H$19)</f>
        <v>2519.7219880230832</v>
      </c>
    </row>
    <row r="83" spans="1:6" ht="16.5" thickBot="1" x14ac:dyDescent="0.3">
      <c r="A83" s="10">
        <f t="shared" si="6"/>
        <v>71</v>
      </c>
      <c r="B83" s="82">
        <f t="shared" si="7"/>
        <v>400966.65095062245</v>
      </c>
      <c r="C83" s="79">
        <f>IF(A83&lt;='Raty równe'!$D$10,$B$13*$H$3/(1-(1+$H$3)^-$D$10),0)</f>
        <v>2519.7219880230832</v>
      </c>
      <c r="D83" s="83">
        <f t="shared" si="4"/>
        <v>1471.7160017028261</v>
      </c>
      <c r="E83" s="80">
        <f t="shared" si="5"/>
        <v>1048.0059863202571</v>
      </c>
      <c r="F83" s="84">
        <f>IF('[1]Parametry kredytu'!$C$40=1,C83,C83*'[1]Parametry kredytu'!$H$19)</f>
        <v>2519.7219880230832</v>
      </c>
    </row>
    <row r="84" spans="1:6" ht="16.5" thickBot="1" x14ac:dyDescent="0.3">
      <c r="A84" s="10">
        <f t="shared" si="6"/>
        <v>72</v>
      </c>
      <c r="B84" s="82">
        <f t="shared" si="7"/>
        <v>399494.93494891963</v>
      </c>
      <c r="C84" s="79">
        <f>IF(A84&lt;='Raty równe'!$D$10,$B$13*$H$3/(1-(1+$H$3)^-$D$10),0)</f>
        <v>2519.7219880230832</v>
      </c>
      <c r="D84" s="83">
        <f t="shared" si="4"/>
        <v>1475.5626238004274</v>
      </c>
      <c r="E84" s="80">
        <f t="shared" si="5"/>
        <v>1044.1593642226558</v>
      </c>
      <c r="F84" s="84">
        <f>IF('[1]Parametry kredytu'!$C$40=1,C84,C84*'[1]Parametry kredytu'!$H$19)</f>
        <v>2519.7219880230832</v>
      </c>
    </row>
    <row r="85" spans="1:6" ht="16.5" thickBot="1" x14ac:dyDescent="0.3">
      <c r="A85" s="10">
        <f t="shared" si="6"/>
        <v>73</v>
      </c>
      <c r="B85" s="82">
        <f t="shared" si="7"/>
        <v>398019.37232511921</v>
      </c>
      <c r="C85" s="79">
        <f>IF(A85&lt;='Raty równe'!$D$10,$B$13*$H$3/(1-(1+$H$3)^-$D$10),0)</f>
        <v>2519.7219880230832</v>
      </c>
      <c r="D85" s="83">
        <f t="shared" si="4"/>
        <v>1479.4192998089359</v>
      </c>
      <c r="E85" s="80">
        <f t="shared" si="5"/>
        <v>1040.3026882141473</v>
      </c>
      <c r="F85" s="84">
        <f>IF('[1]Parametry kredytu'!$C$40=1,C85,C85*'[1]Parametry kredytu'!$H$19)</f>
        <v>2519.7219880230832</v>
      </c>
    </row>
    <row r="86" spans="1:6" ht="16.5" thickBot="1" x14ac:dyDescent="0.3">
      <c r="A86" s="10">
        <f t="shared" si="6"/>
        <v>74</v>
      </c>
      <c r="B86" s="82">
        <f t="shared" si="7"/>
        <v>396539.9530253103</v>
      </c>
      <c r="C86" s="79">
        <f>IF(A86&lt;='Raty równe'!$D$10,$B$13*$H$3/(1-(1+$H$3)^-$D$10),0)</f>
        <v>2519.7219880230832</v>
      </c>
      <c r="D86" s="83">
        <f t="shared" si="4"/>
        <v>1483.2860560062447</v>
      </c>
      <c r="E86" s="80">
        <f t="shared" si="5"/>
        <v>1036.4359320168385</v>
      </c>
      <c r="F86" s="84">
        <f>IF('[1]Parametry kredytu'!$C$40=1,C86,C86*'[1]Parametry kredytu'!$H$19)</f>
        <v>2519.7219880230832</v>
      </c>
    </row>
    <row r="87" spans="1:6" ht="16.5" thickBot="1" x14ac:dyDescent="0.3">
      <c r="A87" s="10">
        <f t="shared" si="6"/>
        <v>75</v>
      </c>
      <c r="B87" s="82">
        <f t="shared" si="7"/>
        <v>395056.66696930403</v>
      </c>
      <c r="C87" s="79">
        <f>IF(A87&lt;='Raty równe'!$D$10,$B$13*$H$3/(1-(1+$H$3)^-$D$10),0)</f>
        <v>2519.7219880230832</v>
      </c>
      <c r="D87" s="83">
        <f t="shared" si="4"/>
        <v>1487.1629187389296</v>
      </c>
      <c r="E87" s="80">
        <f t="shared" si="5"/>
        <v>1032.5590692841536</v>
      </c>
      <c r="F87" s="84">
        <f>IF('[1]Parametry kredytu'!$C$40=1,C87,C87*'[1]Parametry kredytu'!$H$19)</f>
        <v>2519.7219880230832</v>
      </c>
    </row>
    <row r="88" spans="1:6" ht="16.5" thickBot="1" x14ac:dyDescent="0.3">
      <c r="A88" s="10">
        <f t="shared" si="6"/>
        <v>76</v>
      </c>
      <c r="B88" s="82">
        <f t="shared" si="7"/>
        <v>393569.50405056513</v>
      </c>
      <c r="C88" s="79">
        <f>IF(A88&lt;='Raty równe'!$D$10,$B$13*$H$3/(1-(1+$H$3)^-$D$10),0)</f>
        <v>2519.7219880230832</v>
      </c>
      <c r="D88" s="83">
        <f t="shared" si="4"/>
        <v>1491.0499144224279</v>
      </c>
      <c r="E88" s="80">
        <f t="shared" si="5"/>
        <v>1028.6720736006553</v>
      </c>
      <c r="F88" s="84">
        <f>IF('[1]Parametry kredytu'!$C$40=1,C88,C88*'[1]Parametry kredytu'!$H$19)</f>
        <v>2519.7219880230832</v>
      </c>
    </row>
    <row r="89" spans="1:6" ht="16.5" thickBot="1" x14ac:dyDescent="0.3">
      <c r="A89" s="10">
        <f t="shared" si="6"/>
        <v>77</v>
      </c>
      <c r="B89" s="82">
        <f t="shared" si="7"/>
        <v>392078.45413614268</v>
      </c>
      <c r="C89" s="79">
        <f>IF(A89&lt;='Raty równe'!$D$10,$B$13*$H$3/(1-(1+$H$3)^-$D$10),0)</f>
        <v>2519.7219880230832</v>
      </c>
      <c r="D89" s="83">
        <f t="shared" si="4"/>
        <v>1494.9470695412197</v>
      </c>
      <c r="E89" s="80">
        <f t="shared" si="5"/>
        <v>1024.7749184818636</v>
      </c>
      <c r="F89" s="84">
        <f>IF('[1]Parametry kredytu'!$C$40=1,C89,C89*'[1]Parametry kredytu'!$H$19)</f>
        <v>2519.7219880230832</v>
      </c>
    </row>
    <row r="90" spans="1:6" ht="16.5" thickBot="1" x14ac:dyDescent="0.3">
      <c r="A90" s="10">
        <f t="shared" si="6"/>
        <v>78</v>
      </c>
      <c r="B90" s="82">
        <f t="shared" si="7"/>
        <v>390583.50706660148</v>
      </c>
      <c r="C90" s="79">
        <f>IF(A90&lt;='Raty równe'!$D$10,$B$13*$H$3/(1-(1+$H$3)^-$D$10),0)</f>
        <v>2519.7219880230832</v>
      </c>
      <c r="D90" s="83">
        <f t="shared" si="4"/>
        <v>1498.8544106490071</v>
      </c>
      <c r="E90" s="80">
        <f t="shared" si="5"/>
        <v>1020.8675773740762</v>
      </c>
      <c r="F90" s="84">
        <f>IF('[1]Parametry kredytu'!$C$40=1,C90,C90*'[1]Parametry kredytu'!$H$19)</f>
        <v>2519.7219880230832</v>
      </c>
    </row>
    <row r="91" spans="1:6" ht="16.5" thickBot="1" x14ac:dyDescent="0.3">
      <c r="A91" s="10">
        <f t="shared" si="6"/>
        <v>79</v>
      </c>
      <c r="B91" s="82">
        <f t="shared" si="7"/>
        <v>389084.65265595249</v>
      </c>
      <c r="C91" s="79">
        <f>IF(A91&lt;='Raty równe'!$D$10,$B$13*$H$3/(1-(1+$H$3)^-$D$10),0)</f>
        <v>2519.7219880230832</v>
      </c>
      <c r="D91" s="83">
        <f t="shared" si="4"/>
        <v>1502.7719643688949</v>
      </c>
      <c r="E91" s="80">
        <f t="shared" si="5"/>
        <v>1016.9500236541883</v>
      </c>
      <c r="F91" s="84">
        <f>IF('[1]Parametry kredytu'!$C$40=1,C91,C91*'[1]Parametry kredytu'!$H$19)</f>
        <v>2519.7219880230832</v>
      </c>
    </row>
    <row r="92" spans="1:6" ht="16.5" thickBot="1" x14ac:dyDescent="0.3">
      <c r="A92" s="10">
        <f t="shared" si="6"/>
        <v>80</v>
      </c>
      <c r="B92" s="82">
        <f t="shared" si="7"/>
        <v>387581.88069158362</v>
      </c>
      <c r="C92" s="79">
        <f>IF(A92&lt;='Raty równe'!$D$10,$B$13*$H$3/(1-(1+$H$3)^-$D$10),0)</f>
        <v>2519.7219880230832</v>
      </c>
      <c r="D92" s="83">
        <f t="shared" si="4"/>
        <v>1506.6997573935741</v>
      </c>
      <c r="E92" s="80">
        <f t="shared" si="5"/>
        <v>1013.0222306295091</v>
      </c>
      <c r="F92" s="84">
        <f>IF('[1]Parametry kredytu'!$C$40=1,C92,C92*'[1]Parametry kredytu'!$H$19)</f>
        <v>2519.7219880230832</v>
      </c>
    </row>
    <row r="93" spans="1:6" ht="16.5" thickBot="1" x14ac:dyDescent="0.3">
      <c r="A93" s="10">
        <f t="shared" si="6"/>
        <v>81</v>
      </c>
      <c r="B93" s="82">
        <f t="shared" si="7"/>
        <v>386075.18093419005</v>
      </c>
      <c r="C93" s="79">
        <f>IF(A93&lt;='Raty równe'!$D$10,$B$13*$H$3/(1-(1+$H$3)^-$D$10),0)</f>
        <v>2519.7219880230832</v>
      </c>
      <c r="D93" s="83">
        <f t="shared" si="4"/>
        <v>1510.6378164855016</v>
      </c>
      <c r="E93" s="80">
        <f t="shared" si="5"/>
        <v>1009.0841715375816</v>
      </c>
      <c r="F93" s="84">
        <f>IF('[1]Parametry kredytu'!$C$40=1,C93,C93*'[1]Parametry kredytu'!$H$19)</f>
        <v>2519.7219880230832</v>
      </c>
    </row>
    <row r="94" spans="1:6" ht="16.5" thickBot="1" x14ac:dyDescent="0.3">
      <c r="A94" s="10">
        <f t="shared" si="6"/>
        <v>82</v>
      </c>
      <c r="B94" s="82">
        <f t="shared" si="7"/>
        <v>384564.54311770457</v>
      </c>
      <c r="C94" s="79">
        <f>IF(A94&lt;='Raty równe'!$D$10,$B$13*$H$3/(1-(1+$H$3)^-$D$10),0)</f>
        <v>2519.7219880230832</v>
      </c>
      <c r="D94" s="83">
        <f t="shared" si="4"/>
        <v>1514.5861684770825</v>
      </c>
      <c r="E94" s="80">
        <f t="shared" si="5"/>
        <v>1005.1358195460006</v>
      </c>
      <c r="F94" s="84">
        <f>IF('[1]Parametry kredytu'!$C$40=1,C94,C94*'[1]Parametry kredytu'!$H$19)</f>
        <v>2519.7219880230832</v>
      </c>
    </row>
    <row r="95" spans="1:6" ht="16.5" thickBot="1" x14ac:dyDescent="0.3">
      <c r="A95" s="10">
        <f t="shared" si="6"/>
        <v>83</v>
      </c>
      <c r="B95" s="82">
        <f t="shared" si="7"/>
        <v>383049.95694922749</v>
      </c>
      <c r="C95" s="79">
        <f>IF(A95&lt;='Raty równe'!$D$10,$B$13*$H$3/(1-(1+$H$3)^-$D$10),0)</f>
        <v>2519.7219880230832</v>
      </c>
      <c r="D95" s="83">
        <f t="shared" si="4"/>
        <v>1518.5448402708557</v>
      </c>
      <c r="E95" s="80">
        <f t="shared" si="5"/>
        <v>1001.1771477522276</v>
      </c>
      <c r="F95" s="84">
        <f>IF('[1]Parametry kredytu'!$C$40=1,C95,C95*'[1]Parametry kredytu'!$H$19)</f>
        <v>2519.7219880230832</v>
      </c>
    </row>
    <row r="96" spans="1:6" ht="16.5" thickBot="1" x14ac:dyDescent="0.3">
      <c r="A96" s="10">
        <f t="shared" si="6"/>
        <v>84</v>
      </c>
      <c r="B96" s="82">
        <f t="shared" si="7"/>
        <v>381531.41210895666</v>
      </c>
      <c r="C96" s="79">
        <f>IF(A96&lt;='Raty równe'!$D$10,$B$13*$H$3/(1-(1+$H$3)^-$D$10),0)</f>
        <v>2519.7219880230832</v>
      </c>
      <c r="D96" s="83">
        <f t="shared" si="4"/>
        <v>1522.513858839673</v>
      </c>
      <c r="E96" s="80">
        <f t="shared" si="5"/>
        <v>997.20812918341016</v>
      </c>
      <c r="F96" s="84">
        <f>IF('[1]Parametry kredytu'!$C$40=1,C96,C96*'[1]Parametry kredytu'!$H$19)</f>
        <v>2519.7219880230832</v>
      </c>
    </row>
    <row r="97" spans="1:6" ht="16.5" thickBot="1" x14ac:dyDescent="0.3">
      <c r="A97" s="10">
        <f t="shared" si="6"/>
        <v>85</v>
      </c>
      <c r="B97" s="82">
        <f t="shared" si="7"/>
        <v>380008.89825011697</v>
      </c>
      <c r="C97" s="79">
        <f>IF(A97&lt;='Raty równe'!$D$10,$B$13*$H$3/(1-(1+$H$3)^-$D$10),0)</f>
        <v>2519.7219880230832</v>
      </c>
      <c r="D97" s="83">
        <f t="shared" si="4"/>
        <v>1526.493251226887</v>
      </c>
      <c r="E97" s="80">
        <f t="shared" si="5"/>
        <v>993.22873679619624</v>
      </c>
      <c r="F97" s="84">
        <f>IF('[1]Parametry kredytu'!$C$40=1,C97,C97*'[1]Parametry kredytu'!$H$19)</f>
        <v>2519.7219880230832</v>
      </c>
    </row>
    <row r="98" spans="1:6" ht="16.5" thickBot="1" x14ac:dyDescent="0.3">
      <c r="A98" s="10">
        <f t="shared" si="6"/>
        <v>86</v>
      </c>
      <c r="B98" s="82">
        <f t="shared" si="7"/>
        <v>378482.40499889007</v>
      </c>
      <c r="C98" s="79">
        <f>IF(A98&lt;='Raty równe'!$D$10,$B$13*$H$3/(1-(1+$H$3)^-$D$10),0)</f>
        <v>2519.7219880230832</v>
      </c>
      <c r="D98" s="83">
        <f t="shared" si="4"/>
        <v>1530.4830445465323</v>
      </c>
      <c r="E98" s="80">
        <f t="shared" si="5"/>
        <v>989.23894347655107</v>
      </c>
      <c r="F98" s="84">
        <f>IF('[1]Parametry kredytu'!$C$40=1,C98,C98*'[1]Parametry kredytu'!$H$19)</f>
        <v>2519.7219880230832</v>
      </c>
    </row>
    <row r="99" spans="1:6" ht="16.5" thickBot="1" x14ac:dyDescent="0.3">
      <c r="A99" s="10">
        <f t="shared" si="6"/>
        <v>87</v>
      </c>
      <c r="B99" s="82">
        <f t="shared" si="7"/>
        <v>376951.92195434356</v>
      </c>
      <c r="C99" s="79">
        <f>IF(A99&lt;='Raty równe'!$D$10,$B$13*$H$3/(1-(1+$H$3)^-$D$10),0)</f>
        <v>2519.7219880230832</v>
      </c>
      <c r="D99" s="83">
        <f t="shared" si="4"/>
        <v>1534.4832659835113</v>
      </c>
      <c r="E99" s="80">
        <f t="shared" si="5"/>
        <v>985.23872203957194</v>
      </c>
      <c r="F99" s="84">
        <f>IF('[1]Parametry kredytu'!$C$40=1,C99,C99*'[1]Parametry kredytu'!$H$19)</f>
        <v>2519.7219880230832</v>
      </c>
    </row>
    <row r="100" spans="1:6" ht="16.5" thickBot="1" x14ac:dyDescent="0.3">
      <c r="A100" s="10">
        <f t="shared" si="6"/>
        <v>88</v>
      </c>
      <c r="B100" s="82">
        <f t="shared" si="7"/>
        <v>375417.43868836004</v>
      </c>
      <c r="C100" s="79">
        <f>IF(A100&lt;='Raty równe'!$D$10,$B$13*$H$3/(1-(1+$H$3)^-$D$10),0)</f>
        <v>2519.7219880230832</v>
      </c>
      <c r="D100" s="83">
        <f t="shared" si="4"/>
        <v>1538.4939427937804</v>
      </c>
      <c r="E100" s="80">
        <f t="shared" si="5"/>
        <v>981.22804522930278</v>
      </c>
      <c r="F100" s="84">
        <f>IF('[1]Parametry kredytu'!$C$40=1,C100,C100*'[1]Parametry kredytu'!$H$19)</f>
        <v>2519.7219880230832</v>
      </c>
    </row>
    <row r="101" spans="1:6" ht="16.5" thickBot="1" x14ac:dyDescent="0.3">
      <c r="A101" s="10">
        <f t="shared" si="6"/>
        <v>89</v>
      </c>
      <c r="B101" s="82">
        <f t="shared" si="7"/>
        <v>373878.94474556623</v>
      </c>
      <c r="C101" s="79">
        <f>IF(A101&lt;='Raty równe'!$D$10,$B$13*$H$3/(1-(1+$H$3)^-$D$10),0)</f>
        <v>2519.7219880230832</v>
      </c>
      <c r="D101" s="83">
        <f t="shared" si="4"/>
        <v>1542.5151023045346</v>
      </c>
      <c r="E101" s="80">
        <f t="shared" si="5"/>
        <v>977.20688571854851</v>
      </c>
      <c r="F101" s="84">
        <f>IF('[1]Parametry kredytu'!$C$40=1,C101,C101*'[1]Parametry kredytu'!$H$19)</f>
        <v>2519.7219880230832</v>
      </c>
    </row>
    <row r="102" spans="1:6" ht="16.5" thickBot="1" x14ac:dyDescent="0.3">
      <c r="A102" s="10">
        <f t="shared" si="6"/>
        <v>90</v>
      </c>
      <c r="B102" s="82">
        <f t="shared" si="7"/>
        <v>372336.42964326171</v>
      </c>
      <c r="C102" s="79">
        <f>IF(A102&lt;='Raty równe'!$D$10,$B$13*$H$3/(1-(1+$H$3)^-$D$10),0)</f>
        <v>2519.7219880230832</v>
      </c>
      <c r="D102" s="83">
        <f t="shared" si="4"/>
        <v>1546.5467719143935</v>
      </c>
      <c r="E102" s="80">
        <f t="shared" si="5"/>
        <v>973.1752161086896</v>
      </c>
      <c r="F102" s="84">
        <f>IF('[1]Parametry kredytu'!$C$40=1,C102,C102*'[1]Parametry kredytu'!$H$19)</f>
        <v>2519.7219880230832</v>
      </c>
    </row>
    <row r="103" spans="1:6" ht="16.5" thickBot="1" x14ac:dyDescent="0.3">
      <c r="A103" s="10">
        <f t="shared" si="6"/>
        <v>91</v>
      </c>
      <c r="B103" s="82">
        <f t="shared" si="7"/>
        <v>370789.8828713473</v>
      </c>
      <c r="C103" s="79">
        <f>IF(A103&lt;='Raty równe'!$D$10,$B$13*$H$3/(1-(1+$H$3)^-$D$10),0)</f>
        <v>2519.7219880230832</v>
      </c>
      <c r="D103" s="83">
        <f t="shared" si="4"/>
        <v>1550.5889790935889</v>
      </c>
      <c r="E103" s="80">
        <f t="shared" si="5"/>
        <v>969.13300892949417</v>
      </c>
      <c r="F103" s="84">
        <f>IF('[1]Parametry kredytu'!$C$40=1,C103,C103*'[1]Parametry kredytu'!$H$19)</f>
        <v>2519.7219880230832</v>
      </c>
    </row>
    <row r="104" spans="1:6" ht="16.5" thickBot="1" x14ac:dyDescent="0.3">
      <c r="A104" s="10">
        <f t="shared" si="6"/>
        <v>92</v>
      </c>
      <c r="B104" s="82">
        <f t="shared" si="7"/>
        <v>369239.29389225371</v>
      </c>
      <c r="C104" s="79">
        <f>IF(A104&lt;='Raty równe'!$D$10,$B$13*$H$3/(1-(1+$H$3)^-$D$10),0)</f>
        <v>2519.7219880230832</v>
      </c>
      <c r="D104" s="83">
        <f t="shared" si="4"/>
        <v>1554.6417513841516</v>
      </c>
      <c r="E104" s="80">
        <f t="shared" si="5"/>
        <v>965.08023663893175</v>
      </c>
      <c r="F104" s="84">
        <f>IF('[1]Parametry kredytu'!$C$40=1,C104,C104*'[1]Parametry kredytu'!$H$19)</f>
        <v>2519.7219880230832</v>
      </c>
    </row>
    <row r="105" spans="1:6" ht="16.5" thickBot="1" x14ac:dyDescent="0.3">
      <c r="A105" s="10">
        <f t="shared" si="6"/>
        <v>93</v>
      </c>
      <c r="B105" s="82">
        <f t="shared" si="7"/>
        <v>367684.65214086958</v>
      </c>
      <c r="C105" s="79">
        <f>IF(A105&lt;='Raty równe'!$D$10,$B$13*$H$3/(1-(1+$H$3)^-$D$10),0)</f>
        <v>2519.7219880230832</v>
      </c>
      <c r="D105" s="83">
        <f t="shared" si="4"/>
        <v>1558.7051164000979</v>
      </c>
      <c r="E105" s="80">
        <f t="shared" si="5"/>
        <v>961.01687162298526</v>
      </c>
      <c r="F105" s="84">
        <f>IF('[1]Parametry kredytu'!$C$40=1,C105,C105*'[1]Parametry kredytu'!$H$19)</f>
        <v>2519.7219880230832</v>
      </c>
    </row>
    <row r="106" spans="1:6" ht="16.5" thickBot="1" x14ac:dyDescent="0.3">
      <c r="A106" s="10">
        <f t="shared" si="6"/>
        <v>94</v>
      </c>
      <c r="B106" s="82">
        <f t="shared" si="7"/>
        <v>366125.9470244695</v>
      </c>
      <c r="C106" s="79">
        <f>IF(A106&lt;='Raty równe'!$D$10,$B$13*$H$3/(1-(1+$H$3)^-$D$10),0)</f>
        <v>2519.7219880230832</v>
      </c>
      <c r="D106" s="83">
        <f t="shared" si="4"/>
        <v>1562.7791018276205</v>
      </c>
      <c r="E106" s="80">
        <f t="shared" si="5"/>
        <v>956.94288619546273</v>
      </c>
      <c r="F106" s="84">
        <f>IF('[1]Parametry kredytu'!$C$40=1,C106,C106*'[1]Parametry kredytu'!$H$19)</f>
        <v>2519.7219880230832</v>
      </c>
    </row>
    <row r="107" spans="1:6" ht="16.5" thickBot="1" x14ac:dyDescent="0.3">
      <c r="A107" s="10">
        <f t="shared" si="6"/>
        <v>95</v>
      </c>
      <c r="B107" s="82">
        <f t="shared" si="7"/>
        <v>364563.16792264185</v>
      </c>
      <c r="C107" s="79">
        <f>IF(A107&lt;='Raty równe'!$D$10,$B$13*$H$3/(1-(1+$H$3)^-$D$10),0)</f>
        <v>2519.7219880230832</v>
      </c>
      <c r="D107" s="83">
        <f t="shared" si="4"/>
        <v>1566.8637354252742</v>
      </c>
      <c r="E107" s="80">
        <f t="shared" si="5"/>
        <v>952.85825259780916</v>
      </c>
      <c r="F107" s="84">
        <f>IF('[1]Parametry kredytu'!$C$40=1,C107,C107*'[1]Parametry kredytu'!$H$19)</f>
        <v>2519.7219880230832</v>
      </c>
    </row>
    <row r="108" spans="1:6" ht="16.5" thickBot="1" x14ac:dyDescent="0.3">
      <c r="A108" s="10">
        <f t="shared" si="6"/>
        <v>96</v>
      </c>
      <c r="B108" s="82">
        <f t="shared" si="7"/>
        <v>362996.30418721656</v>
      </c>
      <c r="C108" s="79">
        <f>IF(A108&lt;='Raty równe'!$D$10,$B$13*$H$3/(1-(1+$H$3)^-$D$10),0)</f>
        <v>2519.7219880230832</v>
      </c>
      <c r="D108" s="83">
        <f t="shared" si="4"/>
        <v>1570.9590450241665</v>
      </c>
      <c r="E108" s="80">
        <f t="shared" si="5"/>
        <v>948.76294299891674</v>
      </c>
      <c r="F108" s="84">
        <f>IF('[1]Parametry kredytu'!$C$40=1,C108,C108*'[1]Parametry kredytu'!$H$19)</f>
        <v>2519.7219880230832</v>
      </c>
    </row>
    <row r="109" spans="1:6" ht="16.5" thickBot="1" x14ac:dyDescent="0.3">
      <c r="A109" s="10">
        <f t="shared" si="6"/>
        <v>97</v>
      </c>
      <c r="B109" s="82">
        <f t="shared" si="7"/>
        <v>361425.34514219238</v>
      </c>
      <c r="C109" s="79">
        <f>IF(A109&lt;='Raty równe'!$D$10,$B$13*$H$3/(1-(1+$H$3)^-$D$10),0)</f>
        <v>2519.7219880230832</v>
      </c>
      <c r="D109" s="83">
        <f t="shared" si="4"/>
        <v>1575.0650585281473</v>
      </c>
      <c r="E109" s="80">
        <f t="shared" si="5"/>
        <v>944.65692949493575</v>
      </c>
      <c r="F109" s="84">
        <f>IF('[1]Parametry kredytu'!$C$40=1,C109,C109*'[1]Parametry kredytu'!$H$19)</f>
        <v>2519.7219880230832</v>
      </c>
    </row>
    <row r="110" spans="1:6" ht="16.5" thickBot="1" x14ac:dyDescent="0.3">
      <c r="A110" s="10">
        <f t="shared" si="6"/>
        <v>98</v>
      </c>
      <c r="B110" s="82">
        <f t="shared" si="7"/>
        <v>359850.28008366423</v>
      </c>
      <c r="C110" s="79">
        <f>IF(A110&lt;='Raty równe'!$D$10,$B$13*$H$3/(1-(1+$H$3)^-$D$10),0)</f>
        <v>2519.7219880230832</v>
      </c>
      <c r="D110" s="83">
        <f t="shared" si="4"/>
        <v>1579.1818039139991</v>
      </c>
      <c r="E110" s="80">
        <f t="shared" si="5"/>
        <v>940.54018410908407</v>
      </c>
      <c r="F110" s="84">
        <f>IF('[1]Parametry kredytu'!$C$40=1,C110,C110*'[1]Parametry kredytu'!$H$19)</f>
        <v>2519.7219880230832</v>
      </c>
    </row>
    <row r="111" spans="1:6" ht="16.5" thickBot="1" x14ac:dyDescent="0.3">
      <c r="A111" s="10">
        <f t="shared" si="6"/>
        <v>99</v>
      </c>
      <c r="B111" s="82">
        <f t="shared" si="7"/>
        <v>358271.09827975021</v>
      </c>
      <c r="C111" s="79">
        <f>IF(A111&lt;='Raty równe'!$D$10,$B$13*$H$3/(1-(1+$H$3)^-$D$10),0)</f>
        <v>2519.7219880230832</v>
      </c>
      <c r="D111" s="83">
        <f t="shared" si="4"/>
        <v>1583.3093092316265</v>
      </c>
      <c r="E111" s="80">
        <f t="shared" si="5"/>
        <v>936.41267879145676</v>
      </c>
      <c r="F111" s="84">
        <f>IF('[1]Parametry kredytu'!$C$40=1,C111,C111*'[1]Parametry kredytu'!$H$19)</f>
        <v>2519.7219880230832</v>
      </c>
    </row>
    <row r="112" spans="1:6" ht="16.5" thickBot="1" x14ac:dyDescent="0.3">
      <c r="A112" s="10">
        <f t="shared" si="6"/>
        <v>100</v>
      </c>
      <c r="B112" s="82">
        <f t="shared" si="7"/>
        <v>356687.78897051857</v>
      </c>
      <c r="C112" s="79">
        <f>IF(A112&lt;='Raty równe'!$D$10,$B$13*$H$3/(1-(1+$H$3)^-$D$10),0)</f>
        <v>2519.7219880230832</v>
      </c>
      <c r="D112" s="83">
        <f t="shared" si="4"/>
        <v>1587.4476026042485</v>
      </c>
      <c r="E112" s="80">
        <f t="shared" si="5"/>
        <v>932.27438541883487</v>
      </c>
      <c r="F112" s="84">
        <f>IF('[1]Parametry kredytu'!$C$40=1,C112,C112*'[1]Parametry kredytu'!$H$19)</f>
        <v>2519.7219880230832</v>
      </c>
    </row>
    <row r="113" spans="1:6" ht="16.5" thickBot="1" x14ac:dyDescent="0.3">
      <c r="A113" s="10">
        <f t="shared" si="6"/>
        <v>101</v>
      </c>
      <c r="B113" s="82">
        <f t="shared" si="7"/>
        <v>355100.34136791434</v>
      </c>
      <c r="C113" s="79">
        <f>IF(A113&lt;='Raty równe'!$D$10,$B$13*$H$3/(1-(1+$H$3)^-$D$10),0)</f>
        <v>2519.7219880230832</v>
      </c>
      <c r="D113" s="83">
        <f t="shared" si="4"/>
        <v>1591.5967122285892</v>
      </c>
      <c r="E113" s="80">
        <f t="shared" si="5"/>
        <v>928.12527579449397</v>
      </c>
      <c r="F113" s="84">
        <f>IF('[1]Parametry kredytu'!$C$40=1,C113,C113*'[1]Parametry kredytu'!$H$19)</f>
        <v>2519.7219880230832</v>
      </c>
    </row>
    <row r="114" spans="1:6" ht="16.5" thickBot="1" x14ac:dyDescent="0.3">
      <c r="A114" s="10">
        <f t="shared" si="6"/>
        <v>102</v>
      </c>
      <c r="B114" s="82">
        <f t="shared" si="7"/>
        <v>353508.74465568573</v>
      </c>
      <c r="C114" s="79">
        <f>IF(A114&lt;='Raty równe'!$D$10,$B$13*$H$3/(1-(1+$H$3)^-$D$10),0)</f>
        <v>2519.7219880230832</v>
      </c>
      <c r="D114" s="83">
        <f t="shared" si="4"/>
        <v>1595.7566663750717</v>
      </c>
      <c r="E114" s="80">
        <f t="shared" si="5"/>
        <v>923.96532164801147</v>
      </c>
      <c r="F114" s="84">
        <f>IF('[1]Parametry kredytu'!$C$40=1,C114,C114*'[1]Parametry kredytu'!$H$19)</f>
        <v>2519.7219880230832</v>
      </c>
    </row>
    <row r="115" spans="1:6" ht="16.5" thickBot="1" x14ac:dyDescent="0.3">
      <c r="A115" s="10">
        <f t="shared" si="6"/>
        <v>103</v>
      </c>
      <c r="B115" s="82">
        <f t="shared" si="7"/>
        <v>351912.98798931064</v>
      </c>
      <c r="C115" s="79">
        <f>IF(A115&lt;='Raty równe'!$D$10,$B$13*$H$3/(1-(1+$H$3)^-$D$10),0)</f>
        <v>2519.7219880230832</v>
      </c>
      <c r="D115" s="83">
        <f t="shared" si="4"/>
        <v>1599.9274933880083</v>
      </c>
      <c r="E115" s="80">
        <f t="shared" si="5"/>
        <v>919.79449463507501</v>
      </c>
      <c r="F115" s="84">
        <f>IF('[1]Parametry kredytu'!$C$40=1,C115,C115*'[1]Parametry kredytu'!$H$19)</f>
        <v>2519.7219880230832</v>
      </c>
    </row>
    <row r="116" spans="1:6" ht="16.5" thickBot="1" x14ac:dyDescent="0.3">
      <c r="A116" s="10">
        <f t="shared" si="6"/>
        <v>104</v>
      </c>
      <c r="B116" s="82">
        <f t="shared" si="7"/>
        <v>350313.06049592263</v>
      </c>
      <c r="C116" s="79">
        <f>IF(A116&lt;='Raty równe'!$D$10,$B$13*$H$3/(1-(1+$H$3)^-$D$10),0)</f>
        <v>2519.7219880230832</v>
      </c>
      <c r="D116" s="83">
        <f t="shared" si="4"/>
        <v>1604.1092216857951</v>
      </c>
      <c r="E116" s="80">
        <f t="shared" si="5"/>
        <v>915.61276633728824</v>
      </c>
      <c r="F116" s="84">
        <f>IF('[1]Parametry kredytu'!$C$40=1,C116,C116*'[1]Parametry kredytu'!$H$19)</f>
        <v>2519.7219880230832</v>
      </c>
    </row>
    <row r="117" spans="1:6" ht="16.5" thickBot="1" x14ac:dyDescent="0.3">
      <c r="A117" s="10">
        <f t="shared" si="6"/>
        <v>105</v>
      </c>
      <c r="B117" s="82">
        <f t="shared" si="7"/>
        <v>348708.95127423684</v>
      </c>
      <c r="C117" s="79">
        <f>IF(A117&lt;='Raty równe'!$D$10,$B$13*$H$3/(1-(1+$H$3)^-$D$10),0)</f>
        <v>2519.7219880230832</v>
      </c>
      <c r="D117" s="83">
        <f t="shared" si="4"/>
        <v>1608.3018797611053</v>
      </c>
      <c r="E117" s="80">
        <f t="shared" si="5"/>
        <v>911.42010826197793</v>
      </c>
      <c r="F117" s="84">
        <f>IF('[1]Parametry kredytu'!$C$40=1,C117,C117*'[1]Parametry kredytu'!$H$19)</f>
        <v>2519.7219880230832</v>
      </c>
    </row>
    <row r="118" spans="1:6" ht="16.5" thickBot="1" x14ac:dyDescent="0.3">
      <c r="A118" s="10">
        <f t="shared" si="6"/>
        <v>106</v>
      </c>
      <c r="B118" s="82">
        <f t="shared" si="7"/>
        <v>347100.64939447574</v>
      </c>
      <c r="C118" s="79">
        <f>IF(A118&lt;='Raty równe'!$D$10,$B$13*$H$3/(1-(1+$H$3)^-$D$10),0)</f>
        <v>2519.7219880230832</v>
      </c>
      <c r="D118" s="83">
        <f t="shared" si="4"/>
        <v>1612.5054961810833</v>
      </c>
      <c r="E118" s="80">
        <f t="shared" si="5"/>
        <v>907.21649184199975</v>
      </c>
      <c r="F118" s="84">
        <f>IF('[1]Parametry kredytu'!$C$40=1,C118,C118*'[1]Parametry kredytu'!$H$19)</f>
        <v>2519.7219880230832</v>
      </c>
    </row>
    <row r="119" spans="1:6" ht="16.5" thickBot="1" x14ac:dyDescent="0.3">
      <c r="A119" s="10">
        <f t="shared" si="6"/>
        <v>107</v>
      </c>
      <c r="B119" s="82">
        <f t="shared" si="7"/>
        <v>345488.14389829466</v>
      </c>
      <c r="C119" s="79">
        <f>IF(A119&lt;='Raty równe'!$D$10,$B$13*$H$3/(1-(1+$H$3)^-$D$10),0)</f>
        <v>2519.7219880230832</v>
      </c>
      <c r="D119" s="83">
        <f t="shared" si="4"/>
        <v>1616.7200995875405</v>
      </c>
      <c r="E119" s="80">
        <f t="shared" si="5"/>
        <v>903.0018884355427</v>
      </c>
      <c r="F119" s="84">
        <f>IF('[1]Parametry kredytu'!$C$40=1,C119,C119*'[1]Parametry kredytu'!$H$19)</f>
        <v>2519.7219880230832</v>
      </c>
    </row>
    <row r="120" spans="1:6" ht="16.5" thickBot="1" x14ac:dyDescent="0.3">
      <c r="A120" s="10">
        <f t="shared" si="6"/>
        <v>108</v>
      </c>
      <c r="B120" s="82">
        <f t="shared" si="7"/>
        <v>343871.42379870714</v>
      </c>
      <c r="C120" s="79">
        <f>IF(A120&lt;='Raty równe'!$D$10,$B$13*$H$3/(1-(1+$H$3)^-$D$10),0)</f>
        <v>2519.7219880230832</v>
      </c>
      <c r="D120" s="83">
        <f t="shared" si="4"/>
        <v>1620.9457186971472</v>
      </c>
      <c r="E120" s="80">
        <f t="shared" si="5"/>
        <v>898.77626932593591</v>
      </c>
      <c r="F120" s="84">
        <f>IF('[1]Parametry kredytu'!$C$40=1,C120,C120*'[1]Parametry kredytu'!$H$19)</f>
        <v>2519.7219880230832</v>
      </c>
    </row>
    <row r="121" spans="1:6" ht="16.5" thickBot="1" x14ac:dyDescent="0.3">
      <c r="A121" s="10">
        <f t="shared" si="6"/>
        <v>109</v>
      </c>
      <c r="B121" s="82">
        <f t="shared" si="7"/>
        <v>342250.47808000998</v>
      </c>
      <c r="C121" s="79">
        <f>IF(A121&lt;='Raty równe'!$D$10,$B$13*$H$3/(1-(1+$H$3)^-$D$10),0)</f>
        <v>2519.7219880230832</v>
      </c>
      <c r="D121" s="83">
        <f t="shared" si="4"/>
        <v>1625.1823823016325</v>
      </c>
      <c r="E121" s="80">
        <f t="shared" si="5"/>
        <v>894.5396057214507</v>
      </c>
      <c r="F121" s="84">
        <f>IF('[1]Parametry kredytu'!$C$40=1,C121,C121*'[1]Parametry kredytu'!$H$19)</f>
        <v>2519.7219880230832</v>
      </c>
    </row>
    <row r="122" spans="1:6" ht="16.5" thickBot="1" x14ac:dyDescent="0.3">
      <c r="A122" s="10">
        <f t="shared" si="6"/>
        <v>110</v>
      </c>
      <c r="B122" s="82">
        <f t="shared" si="7"/>
        <v>340625.29569770832</v>
      </c>
      <c r="C122" s="79">
        <f>IF(A122&lt;='Raty równe'!$D$10,$B$13*$H$3/(1-(1+$H$3)^-$D$10),0)</f>
        <v>2519.7219880230832</v>
      </c>
      <c r="D122" s="83">
        <f t="shared" si="4"/>
        <v>1629.430119267977</v>
      </c>
      <c r="E122" s="80">
        <f t="shared" si="5"/>
        <v>890.29186875510618</v>
      </c>
      <c r="F122" s="84">
        <f>IF('[1]Parametry kredytu'!$C$40=1,C122,C122*'[1]Parametry kredytu'!$H$19)</f>
        <v>2519.7219880230832</v>
      </c>
    </row>
    <row r="123" spans="1:6" ht="16.5" thickBot="1" x14ac:dyDescent="0.3">
      <c r="A123" s="10">
        <f t="shared" si="6"/>
        <v>111</v>
      </c>
      <c r="B123" s="82">
        <f t="shared" si="7"/>
        <v>338995.86557844037</v>
      </c>
      <c r="C123" s="79">
        <f>IF(A123&lt;='Raty równe'!$D$10,$B$13*$H$3/(1-(1+$H$3)^-$D$10),0)</f>
        <v>2519.7219880230832</v>
      </c>
      <c r="D123" s="83">
        <f t="shared" si="4"/>
        <v>1633.6889585386116</v>
      </c>
      <c r="E123" s="80">
        <f t="shared" si="5"/>
        <v>886.03302948447163</v>
      </c>
      <c r="F123" s="84">
        <f>IF('[1]Parametry kredytu'!$C$40=1,C123,C123*'[1]Parametry kredytu'!$H$19)</f>
        <v>2519.7219880230832</v>
      </c>
    </row>
    <row r="124" spans="1:6" ht="16.5" thickBot="1" x14ac:dyDescent="0.3">
      <c r="A124" s="10">
        <f t="shared" si="6"/>
        <v>112</v>
      </c>
      <c r="B124" s="82">
        <f t="shared" si="7"/>
        <v>337362.17661990173</v>
      </c>
      <c r="C124" s="79">
        <f>IF(A124&lt;='Raty równe'!$D$10,$B$13*$H$3/(1-(1+$H$3)^-$D$10),0)</f>
        <v>2519.7219880230832</v>
      </c>
      <c r="D124" s="83">
        <f t="shared" si="4"/>
        <v>1637.958929131614</v>
      </c>
      <c r="E124" s="80">
        <f t="shared" si="5"/>
        <v>881.7630588914692</v>
      </c>
      <c r="F124" s="84">
        <f>IF('[1]Parametry kredytu'!$C$40=1,C124,C124*'[1]Parametry kredytu'!$H$19)</f>
        <v>2519.7219880230832</v>
      </c>
    </row>
    <row r="125" spans="1:6" ht="16.5" thickBot="1" x14ac:dyDescent="0.3">
      <c r="A125" s="10">
        <f t="shared" si="6"/>
        <v>113</v>
      </c>
      <c r="B125" s="82">
        <f t="shared" si="7"/>
        <v>335724.21769077011</v>
      </c>
      <c r="C125" s="79">
        <f>IF(A125&lt;='Raty równe'!$D$10,$B$13*$H$3/(1-(1+$H$3)^-$D$10),0)</f>
        <v>2519.7219880230832</v>
      </c>
      <c r="D125" s="83">
        <f t="shared" si="4"/>
        <v>1642.2400601409061</v>
      </c>
      <c r="E125" s="80">
        <f t="shared" si="5"/>
        <v>877.48192788217716</v>
      </c>
      <c r="F125" s="84">
        <f>IF('[1]Parametry kredytu'!$C$40=1,C125,C125*'[1]Parametry kredytu'!$H$19)</f>
        <v>2519.7219880230832</v>
      </c>
    </row>
    <row r="126" spans="1:6" ht="16.5" thickBot="1" x14ac:dyDescent="0.3">
      <c r="A126" s="10">
        <f t="shared" si="6"/>
        <v>114</v>
      </c>
      <c r="B126" s="82">
        <f t="shared" si="7"/>
        <v>334081.9776306292</v>
      </c>
      <c r="C126" s="79">
        <f>IF(A126&lt;='Raty równe'!$D$10,$B$13*$H$3/(1-(1+$H$3)^-$D$10),0)</f>
        <v>2519.7219880230832</v>
      </c>
      <c r="D126" s="83">
        <f t="shared" si="4"/>
        <v>1646.5323807364523</v>
      </c>
      <c r="E126" s="80">
        <f t="shared" si="5"/>
        <v>873.18960728663092</v>
      </c>
      <c r="F126" s="84">
        <f>IF('[1]Parametry kredytu'!$C$40=1,C126,C126*'[1]Parametry kredytu'!$H$19)</f>
        <v>2519.7219880230832</v>
      </c>
    </row>
    <row r="127" spans="1:6" ht="16.5" thickBot="1" x14ac:dyDescent="0.3">
      <c r="A127" s="10">
        <f t="shared" si="6"/>
        <v>115</v>
      </c>
      <c r="B127" s="82">
        <f t="shared" si="7"/>
        <v>332435.44524989277</v>
      </c>
      <c r="C127" s="79">
        <f>IF(A127&lt;='Raty równe'!$D$10,$B$13*$H$3/(1-(1+$H$3)^-$D$10),0)</f>
        <v>2519.7219880230832</v>
      </c>
      <c r="D127" s="83">
        <f t="shared" si="4"/>
        <v>1650.8359201644594</v>
      </c>
      <c r="E127" s="80">
        <f t="shared" si="5"/>
        <v>868.88606785862385</v>
      </c>
      <c r="F127" s="84">
        <f>IF('[1]Parametry kredytu'!$C$40=1,C127,C127*'[1]Parametry kredytu'!$H$19)</f>
        <v>2519.7219880230832</v>
      </c>
    </row>
    <row r="128" spans="1:6" ht="16.5" thickBot="1" x14ac:dyDescent="0.3">
      <c r="A128" s="10">
        <f t="shared" si="6"/>
        <v>116</v>
      </c>
      <c r="B128" s="82">
        <f t="shared" si="7"/>
        <v>330784.60932972829</v>
      </c>
      <c r="C128" s="79">
        <f>IF(A128&lt;='Raty równe'!$D$10,$B$13*$H$3/(1-(1+$H$3)^-$D$10),0)</f>
        <v>2519.7219880230832</v>
      </c>
      <c r="D128" s="83">
        <f t="shared" si="4"/>
        <v>1655.1507077475742</v>
      </c>
      <c r="E128" s="80">
        <f t="shared" si="5"/>
        <v>864.57128027550903</v>
      </c>
      <c r="F128" s="84">
        <f>IF('[1]Parametry kredytu'!$C$40=1,C128,C128*'[1]Parametry kredytu'!$H$19)</f>
        <v>2519.7219880230832</v>
      </c>
    </row>
    <row r="129" spans="1:6" ht="16.5" thickBot="1" x14ac:dyDescent="0.3">
      <c r="A129" s="10">
        <f t="shared" si="6"/>
        <v>117</v>
      </c>
      <c r="B129" s="82">
        <f t="shared" si="7"/>
        <v>329129.45862198074</v>
      </c>
      <c r="C129" s="79">
        <f>IF(A129&lt;='Raty równe'!$D$10,$B$13*$H$3/(1-(1+$H$3)^-$D$10),0)</f>
        <v>2519.7219880230832</v>
      </c>
      <c r="D129" s="83">
        <f t="shared" si="4"/>
        <v>1659.4767728850843</v>
      </c>
      <c r="E129" s="80">
        <f t="shared" si="5"/>
        <v>860.24521513799903</v>
      </c>
      <c r="F129" s="84">
        <f>IF('[1]Parametry kredytu'!$C$40=1,C129,C129*'[1]Parametry kredytu'!$H$19)</f>
        <v>2519.7219880230832</v>
      </c>
    </row>
    <row r="130" spans="1:6" ht="16.5" thickBot="1" x14ac:dyDescent="0.3">
      <c r="A130" s="10">
        <f t="shared" si="6"/>
        <v>118</v>
      </c>
      <c r="B130" s="82">
        <f t="shared" si="7"/>
        <v>327469.98184909567</v>
      </c>
      <c r="C130" s="79">
        <f>IF(A130&lt;='Raty równe'!$D$10,$B$13*$H$3/(1-(1+$H$3)^-$D$10),0)</f>
        <v>2519.7219880230832</v>
      </c>
      <c r="D130" s="83">
        <f t="shared" si="4"/>
        <v>1663.8141450531182</v>
      </c>
      <c r="E130" s="80">
        <f t="shared" si="5"/>
        <v>855.90784296996503</v>
      </c>
      <c r="F130" s="84">
        <f>IF('[1]Parametry kredytu'!$C$40=1,C130,C130*'[1]Parametry kredytu'!$H$19)</f>
        <v>2519.7219880230832</v>
      </c>
    </row>
    <row r="131" spans="1:6" ht="16.5" thickBot="1" x14ac:dyDescent="0.3">
      <c r="A131" s="10">
        <f t="shared" si="6"/>
        <v>119</v>
      </c>
      <c r="B131" s="82">
        <f t="shared" si="7"/>
        <v>325806.16770404257</v>
      </c>
      <c r="C131" s="79">
        <f>IF(A131&lt;='Raty równe'!$D$10,$B$13*$H$3/(1-(1+$H$3)^-$D$10),0)</f>
        <v>2519.7219880230832</v>
      </c>
      <c r="D131" s="83">
        <f t="shared" si="4"/>
        <v>1668.1628538048458</v>
      </c>
      <c r="E131" s="80">
        <f t="shared" si="5"/>
        <v>851.55913421823743</v>
      </c>
      <c r="F131" s="84">
        <f>IF('[1]Parametry kredytu'!$C$40=1,C131,C131*'[1]Parametry kredytu'!$H$19)</f>
        <v>2519.7219880230832</v>
      </c>
    </row>
    <row r="132" spans="1:6" ht="16.5" thickBot="1" x14ac:dyDescent="0.3">
      <c r="A132" s="10">
        <f t="shared" si="6"/>
        <v>120</v>
      </c>
      <c r="B132" s="82">
        <f t="shared" si="7"/>
        <v>324138.00485023775</v>
      </c>
      <c r="C132" s="79">
        <f>IF(A132&lt;='Raty równe'!$D$10,$B$13*$H$3/(1-(1+$H$3)^-$D$10),0)</f>
        <v>2519.7219880230832</v>
      </c>
      <c r="D132" s="83">
        <f t="shared" si="4"/>
        <v>1672.5229287706809</v>
      </c>
      <c r="E132" s="80">
        <f t="shared" si="5"/>
        <v>847.19905925240232</v>
      </c>
      <c r="F132" s="84">
        <f>IF('[1]Parametry kredytu'!$C$40=1,C132,C132*'[1]Parametry kredytu'!$H$19)</f>
        <v>2519.7219880230832</v>
      </c>
    </row>
    <row r="133" spans="1:6" ht="16.5" thickBot="1" x14ac:dyDescent="0.3">
      <c r="A133" s="10">
        <f t="shared" si="6"/>
        <v>121</v>
      </c>
      <c r="B133" s="82">
        <f t="shared" si="7"/>
        <v>322465.48192146706</v>
      </c>
      <c r="C133" s="79">
        <f>IF(A133&lt;='Raty równe'!$D$10,$B$13*$H$3/(1-(1+$H$3)^-$D$10),0)</f>
        <v>2519.7219880230832</v>
      </c>
      <c r="D133" s="83">
        <f t="shared" si="4"/>
        <v>1676.8943996584817</v>
      </c>
      <c r="E133" s="80">
        <f t="shared" si="5"/>
        <v>842.82758836460164</v>
      </c>
      <c r="F133" s="84">
        <f>IF('[1]Parametry kredytu'!$C$40=1,C133,C133*'[1]Parametry kredytu'!$H$19)</f>
        <v>2519.7219880230832</v>
      </c>
    </row>
    <row r="134" spans="1:6" ht="16.5" thickBot="1" x14ac:dyDescent="0.3">
      <c r="A134" s="10">
        <f t="shared" si="6"/>
        <v>122</v>
      </c>
      <c r="B134" s="82">
        <f t="shared" si="7"/>
        <v>320788.58752180857</v>
      </c>
      <c r="C134" s="79">
        <f>IF(A134&lt;='Raty równe'!$D$10,$B$13*$H$3/(1-(1+$H$3)^-$D$10),0)</f>
        <v>2519.7219880230832</v>
      </c>
      <c r="D134" s="83">
        <f t="shared" si="4"/>
        <v>1681.2772962537533</v>
      </c>
      <c r="E134" s="80">
        <f t="shared" si="5"/>
        <v>838.44469176932978</v>
      </c>
      <c r="F134" s="84">
        <f>IF('[1]Parametry kredytu'!$C$40=1,C134,C134*'[1]Parametry kredytu'!$H$19)</f>
        <v>2519.7219880230832</v>
      </c>
    </row>
    <row r="135" spans="1:6" ht="16.5" thickBot="1" x14ac:dyDescent="0.3">
      <c r="A135" s="10">
        <f t="shared" si="6"/>
        <v>123</v>
      </c>
      <c r="B135" s="82">
        <f t="shared" si="7"/>
        <v>319107.3102255548</v>
      </c>
      <c r="C135" s="79">
        <f>IF(A135&lt;='Raty równe'!$D$10,$B$13*$H$3/(1-(1+$H$3)^-$D$10),0)</f>
        <v>2519.7219880230832</v>
      </c>
      <c r="D135" s="83">
        <f t="shared" si="4"/>
        <v>1685.6716484198523</v>
      </c>
      <c r="E135" s="80">
        <f t="shared" si="5"/>
        <v>834.0503396032309</v>
      </c>
      <c r="F135" s="84">
        <f>IF('[1]Parametry kredytu'!$C$40=1,C135,C135*'[1]Parametry kredytu'!$H$19)</f>
        <v>2519.7219880230832</v>
      </c>
    </row>
    <row r="136" spans="1:6" ht="16.5" thickBot="1" x14ac:dyDescent="0.3">
      <c r="A136" s="10">
        <f t="shared" si="6"/>
        <v>124</v>
      </c>
      <c r="B136" s="82">
        <f t="shared" si="7"/>
        <v>317421.63857713493</v>
      </c>
      <c r="C136" s="79">
        <f>IF(A136&lt;='Raty równe'!$D$10,$B$13*$H$3/(1-(1+$H$3)^-$D$10),0)</f>
        <v>2519.7219880230832</v>
      </c>
      <c r="D136" s="83">
        <f t="shared" si="4"/>
        <v>1690.0774860981878</v>
      </c>
      <c r="E136" s="80">
        <f t="shared" si="5"/>
        <v>829.64450192489528</v>
      </c>
      <c r="F136" s="84">
        <f>IF('[1]Parametry kredytu'!$C$40=1,C136,C136*'[1]Parametry kredytu'!$H$19)</f>
        <v>2519.7219880230832</v>
      </c>
    </row>
    <row r="137" spans="1:6" ht="16.5" thickBot="1" x14ac:dyDescent="0.3">
      <c r="A137" s="10">
        <f t="shared" si="6"/>
        <v>125</v>
      </c>
      <c r="B137" s="82">
        <f t="shared" si="7"/>
        <v>315731.56109103677</v>
      </c>
      <c r="C137" s="79">
        <f>IF(A137&lt;='Raty równe'!$D$10,$B$13*$H$3/(1-(1+$H$3)^-$D$10),0)</f>
        <v>2519.7219880230832</v>
      </c>
      <c r="D137" s="83">
        <f t="shared" si="4"/>
        <v>1694.4948393084283</v>
      </c>
      <c r="E137" s="80">
        <f t="shared" si="5"/>
        <v>825.22714871465507</v>
      </c>
      <c r="F137" s="84">
        <f>IF('[1]Parametry kredytu'!$C$40=1,C137,C137*'[1]Parametry kredytu'!$H$19)</f>
        <v>2519.7219880230832</v>
      </c>
    </row>
    <row r="138" spans="1:6" ht="16.5" thickBot="1" x14ac:dyDescent="0.3">
      <c r="A138" s="10">
        <f t="shared" si="6"/>
        <v>126</v>
      </c>
      <c r="B138" s="82">
        <f t="shared" si="7"/>
        <v>314037.06625172833</v>
      </c>
      <c r="C138" s="79">
        <f>IF(A138&lt;='Raty równe'!$D$10,$B$13*$H$3/(1-(1+$H$3)^-$D$10),0)</f>
        <v>2519.7219880230832</v>
      </c>
      <c r="D138" s="83">
        <f t="shared" si="4"/>
        <v>1698.9237381487028</v>
      </c>
      <c r="E138" s="80">
        <f t="shared" si="5"/>
        <v>820.79824987438042</v>
      </c>
      <c r="F138" s="84">
        <f>IF('[1]Parametry kredytu'!$C$40=1,C138,C138*'[1]Parametry kredytu'!$H$19)</f>
        <v>2519.7219880230832</v>
      </c>
    </row>
    <row r="139" spans="1:6" ht="16.5" thickBot="1" x14ac:dyDescent="0.3">
      <c r="A139" s="10">
        <f t="shared" si="6"/>
        <v>127</v>
      </c>
      <c r="B139" s="82">
        <f t="shared" si="7"/>
        <v>312338.14251357963</v>
      </c>
      <c r="C139" s="79">
        <f>IF(A139&lt;='Raty równe'!$D$10,$B$13*$H$3/(1-(1+$H$3)^-$D$10),0)</f>
        <v>2519.7219880230832</v>
      </c>
      <c r="D139" s="83">
        <f t="shared" si="4"/>
        <v>1703.3642127958092</v>
      </c>
      <c r="E139" s="80">
        <f t="shared" si="5"/>
        <v>816.35777522727392</v>
      </c>
      <c r="F139" s="84">
        <f>IF('[1]Parametry kredytu'!$C$40=1,C139,C139*'[1]Parametry kredytu'!$H$19)</f>
        <v>2519.7219880230832</v>
      </c>
    </row>
    <row r="140" spans="1:6" ht="16.5" thickBot="1" x14ac:dyDescent="0.3">
      <c r="A140" s="10">
        <f t="shared" si="6"/>
        <v>128</v>
      </c>
      <c r="B140" s="82">
        <f t="shared" si="7"/>
        <v>310634.77830078383</v>
      </c>
      <c r="C140" s="79">
        <f>IF(A140&lt;='Raty równe'!$D$10,$B$13*$H$3/(1-(1+$H$3)^-$D$10),0)</f>
        <v>2519.7219880230832</v>
      </c>
      <c r="D140" s="83">
        <f t="shared" si="4"/>
        <v>1707.8162935054179</v>
      </c>
      <c r="E140" s="80">
        <f t="shared" si="5"/>
        <v>811.90569451766532</v>
      </c>
      <c r="F140" s="84">
        <f>IF('[1]Parametry kredytu'!$C$40=1,C140,C140*'[1]Parametry kredytu'!$H$19)</f>
        <v>2519.7219880230832</v>
      </c>
    </row>
    <row r="141" spans="1:6" ht="16.5" thickBot="1" x14ac:dyDescent="0.3">
      <c r="A141" s="10">
        <f t="shared" si="6"/>
        <v>129</v>
      </c>
      <c r="B141" s="82">
        <f t="shared" si="7"/>
        <v>308926.9620072784</v>
      </c>
      <c r="C141" s="79">
        <f>IF(A141&lt;='Raty równe'!$D$10,$B$13*$H$3/(1-(1+$H$3)^-$D$10),0)</f>
        <v>2519.7219880230832</v>
      </c>
      <c r="D141" s="83">
        <f t="shared" si="4"/>
        <v>1712.2800106122786</v>
      </c>
      <c r="E141" s="80">
        <f t="shared" si="5"/>
        <v>807.4419774108045</v>
      </c>
      <c r="F141" s="84">
        <f>IF('[1]Parametry kredytu'!$C$40=1,C141,C141*'[1]Parametry kredytu'!$H$19)</f>
        <v>2519.7219880230832</v>
      </c>
    </row>
    <row r="142" spans="1:6" ht="16.5" thickBot="1" x14ac:dyDescent="0.3">
      <c r="A142" s="10">
        <f t="shared" si="6"/>
        <v>130</v>
      </c>
      <c r="B142" s="82">
        <f t="shared" si="7"/>
        <v>307214.68199666613</v>
      </c>
      <c r="C142" s="79">
        <f>IF(A142&lt;='Raty równe'!$D$10,$B$13*$H$3/(1-(1+$H$3)^-$D$10),0)</f>
        <v>2519.7219880230832</v>
      </c>
      <c r="D142" s="83">
        <f t="shared" ref="D142:D205" si="8">C142-E142</f>
        <v>1716.7553945304271</v>
      </c>
      <c r="E142" s="80">
        <f t="shared" ref="E142:E205" si="9">B142*$D$9*30/365</f>
        <v>802.9665934926561</v>
      </c>
      <c r="F142" s="84">
        <f>IF('[1]Parametry kredytu'!$C$40=1,C142,C142*'[1]Parametry kredytu'!$H$19)</f>
        <v>2519.7219880230832</v>
      </c>
    </row>
    <row r="143" spans="1:6" ht="16.5" thickBot="1" x14ac:dyDescent="0.3">
      <c r="A143" s="10">
        <f t="shared" ref="A143:A206" si="10">A142+1</f>
        <v>131</v>
      </c>
      <c r="B143" s="82">
        <f t="shared" ref="B143:B206" si="11">B142-D142</f>
        <v>305497.9266021357</v>
      </c>
      <c r="C143" s="79">
        <f>IF(A143&lt;='Raty równe'!$D$10,$B$13*$H$3/(1-(1+$H$3)^-$D$10),0)</f>
        <v>2519.7219880230832</v>
      </c>
      <c r="D143" s="83">
        <f t="shared" si="8"/>
        <v>1721.2424757533913</v>
      </c>
      <c r="E143" s="80">
        <f t="shared" si="9"/>
        <v>798.47951226969178</v>
      </c>
      <c r="F143" s="84">
        <f>IF('[1]Parametry kredytu'!$C$40=1,C143,C143*'[1]Parametry kredytu'!$H$19)</f>
        <v>2519.7219880230832</v>
      </c>
    </row>
    <row r="144" spans="1:6" ht="16.5" thickBot="1" x14ac:dyDescent="0.3">
      <c r="A144" s="10">
        <f t="shared" si="10"/>
        <v>132</v>
      </c>
      <c r="B144" s="82">
        <f t="shared" si="11"/>
        <v>303776.68412638229</v>
      </c>
      <c r="C144" s="79">
        <f>IF(A144&lt;='Raty równe'!$D$10,$B$13*$H$3/(1-(1+$H$3)^-$D$10),0)</f>
        <v>2519.7219880230832</v>
      </c>
      <c r="D144" s="83">
        <f t="shared" si="8"/>
        <v>1725.7412848544018</v>
      </c>
      <c r="E144" s="80">
        <f t="shared" si="9"/>
        <v>793.98070316868143</v>
      </c>
      <c r="F144" s="84">
        <f>IF('[1]Parametry kredytu'!$C$40=1,C144,C144*'[1]Parametry kredytu'!$H$19)</f>
        <v>2519.7219880230832</v>
      </c>
    </row>
    <row r="145" spans="1:6" ht="16.5" thickBot="1" x14ac:dyDescent="0.3">
      <c r="A145" s="10">
        <f t="shared" si="10"/>
        <v>133</v>
      </c>
      <c r="B145" s="82">
        <f t="shared" si="11"/>
        <v>302050.94284152787</v>
      </c>
      <c r="C145" s="79">
        <f>IF(A145&lt;='Raty równe'!$D$10,$B$13*$H$3/(1-(1+$H$3)^-$D$10),0)</f>
        <v>2519.7219880230832</v>
      </c>
      <c r="D145" s="83">
        <f t="shared" si="8"/>
        <v>1730.2518524865966</v>
      </c>
      <c r="E145" s="80">
        <f t="shared" si="9"/>
        <v>789.47013553648662</v>
      </c>
      <c r="F145" s="84">
        <f>IF('[1]Parametry kredytu'!$C$40=1,C145,C145*'[1]Parametry kredytu'!$H$19)</f>
        <v>2519.7219880230832</v>
      </c>
    </row>
    <row r="146" spans="1:6" ht="16.5" thickBot="1" x14ac:dyDescent="0.3">
      <c r="A146" s="10">
        <f t="shared" si="10"/>
        <v>134</v>
      </c>
      <c r="B146" s="82">
        <f t="shared" si="11"/>
        <v>300320.69098904129</v>
      </c>
      <c r="C146" s="79">
        <f>IF(A146&lt;='Raty równe'!$D$10,$B$13*$H$3/(1-(1+$H$3)^-$D$10),0)</f>
        <v>2519.7219880230832</v>
      </c>
      <c r="D146" s="83">
        <f t="shared" si="8"/>
        <v>1734.7742093832328</v>
      </c>
      <c r="E146" s="80">
        <f t="shared" si="9"/>
        <v>784.94777863985041</v>
      </c>
      <c r="F146" s="84">
        <f>IF('[1]Parametry kredytu'!$C$40=1,C146,C146*'[1]Parametry kredytu'!$H$19)</f>
        <v>2519.7219880230832</v>
      </c>
    </row>
    <row r="147" spans="1:6" ht="16.5" thickBot="1" x14ac:dyDescent="0.3">
      <c r="A147" s="10">
        <f t="shared" si="10"/>
        <v>135</v>
      </c>
      <c r="B147" s="82">
        <f t="shared" si="11"/>
        <v>298585.91677965806</v>
      </c>
      <c r="C147" s="79">
        <f>IF(A147&lt;='Raty równe'!$D$10,$B$13*$H$3/(1-(1+$H$3)^-$D$10),0)</f>
        <v>2519.7219880230832</v>
      </c>
      <c r="D147" s="83">
        <f t="shared" si="8"/>
        <v>1739.3083863578945</v>
      </c>
      <c r="E147" s="80">
        <f t="shared" si="9"/>
        <v>780.41360166518859</v>
      </c>
      <c r="F147" s="84">
        <f>IF('[1]Parametry kredytu'!$C$40=1,C147,C147*'[1]Parametry kredytu'!$H$19)</f>
        <v>2519.7219880230832</v>
      </c>
    </row>
    <row r="148" spans="1:6" ht="16.5" thickBot="1" x14ac:dyDescent="0.3">
      <c r="A148" s="10">
        <f t="shared" si="10"/>
        <v>136</v>
      </c>
      <c r="B148" s="82">
        <f t="shared" si="11"/>
        <v>296846.60839330015</v>
      </c>
      <c r="C148" s="79">
        <f>IF(A148&lt;='Raty równe'!$D$10,$B$13*$H$3/(1-(1+$H$3)^-$D$10),0)</f>
        <v>2519.7219880230832</v>
      </c>
      <c r="D148" s="83">
        <f t="shared" si="8"/>
        <v>1743.8544143047043</v>
      </c>
      <c r="E148" s="80">
        <f t="shared" si="9"/>
        <v>775.86757371837894</v>
      </c>
      <c r="F148" s="84">
        <f>IF('[1]Parametry kredytu'!$C$40=1,C148,C148*'[1]Parametry kredytu'!$H$19)</f>
        <v>2519.7219880230832</v>
      </c>
    </row>
    <row r="149" spans="1:6" ht="16.5" thickBot="1" x14ac:dyDescent="0.3">
      <c r="A149" s="10">
        <f t="shared" si="10"/>
        <v>137</v>
      </c>
      <c r="B149" s="82">
        <f t="shared" si="11"/>
        <v>295102.75397899543</v>
      </c>
      <c r="C149" s="79">
        <f>IF(A149&lt;='Raty równe'!$D$10,$B$13*$H$3/(1-(1+$H$3)^-$D$10),0)</f>
        <v>2519.7219880230832</v>
      </c>
      <c r="D149" s="83">
        <f t="shared" si="8"/>
        <v>1748.4123241985308</v>
      </c>
      <c r="E149" s="80">
        <f t="shared" si="9"/>
        <v>771.30966382455244</v>
      </c>
      <c r="F149" s="84">
        <f>IF('[1]Parametry kredytu'!$C$40=1,C149,C149*'[1]Parametry kredytu'!$H$19)</f>
        <v>2519.7219880230832</v>
      </c>
    </row>
    <row r="150" spans="1:6" ht="16.5" thickBot="1" x14ac:dyDescent="0.3">
      <c r="A150" s="10">
        <f t="shared" si="10"/>
        <v>138</v>
      </c>
      <c r="B150" s="82">
        <f t="shared" si="11"/>
        <v>293354.34165479691</v>
      </c>
      <c r="C150" s="79">
        <f>IF(A150&lt;='Raty równe'!$D$10,$B$13*$H$3/(1-(1+$H$3)^-$D$10),0)</f>
        <v>2519.7219880230832</v>
      </c>
      <c r="D150" s="83">
        <f t="shared" si="8"/>
        <v>1752.9821470952029</v>
      </c>
      <c r="E150" s="80">
        <f t="shared" si="9"/>
        <v>766.73984092788021</v>
      </c>
      <c r="F150" s="84">
        <f>IF('[1]Parametry kredytu'!$C$40=1,C150,C150*'[1]Parametry kredytu'!$H$19)</f>
        <v>2519.7219880230832</v>
      </c>
    </row>
    <row r="151" spans="1:6" ht="16.5" thickBot="1" x14ac:dyDescent="0.3">
      <c r="A151" s="10">
        <f t="shared" si="10"/>
        <v>139</v>
      </c>
      <c r="B151" s="82">
        <f t="shared" si="11"/>
        <v>291601.35950770171</v>
      </c>
      <c r="C151" s="79">
        <f>IF(A151&lt;='Raty równe'!$D$10,$B$13*$H$3/(1-(1+$H$3)^-$D$10),0)</f>
        <v>2519.7219880230832</v>
      </c>
      <c r="D151" s="83">
        <f t="shared" si="8"/>
        <v>1757.5639141317204</v>
      </c>
      <c r="E151" s="80">
        <f t="shared" si="9"/>
        <v>762.15807389136285</v>
      </c>
      <c r="F151" s="84">
        <f>IF('[1]Parametry kredytu'!$C$40=1,C151,C151*'[1]Parametry kredytu'!$H$19)</f>
        <v>2519.7219880230832</v>
      </c>
    </row>
    <row r="152" spans="1:6" ht="16.5" thickBot="1" x14ac:dyDescent="0.3">
      <c r="A152" s="10">
        <f t="shared" si="10"/>
        <v>140</v>
      </c>
      <c r="B152" s="82">
        <f t="shared" si="11"/>
        <v>289843.79559356999</v>
      </c>
      <c r="C152" s="79">
        <f>IF(A152&lt;='Raty równe'!$D$10,$B$13*$H$3/(1-(1+$H$3)^-$D$10),0)</f>
        <v>2519.7219880230832</v>
      </c>
      <c r="D152" s="83">
        <f t="shared" si="8"/>
        <v>1762.1576565264645</v>
      </c>
      <c r="E152" s="80">
        <f t="shared" si="9"/>
        <v>757.56433149661859</v>
      </c>
      <c r="F152" s="84">
        <f>IF('[1]Parametry kredytu'!$C$40=1,C152,C152*'[1]Parametry kredytu'!$H$19)</f>
        <v>2519.7219880230832</v>
      </c>
    </row>
    <row r="153" spans="1:6" ht="16.5" thickBot="1" x14ac:dyDescent="0.3">
      <c r="A153" s="10">
        <f t="shared" si="10"/>
        <v>141</v>
      </c>
      <c r="B153" s="82">
        <f t="shared" si="11"/>
        <v>288081.6379370435</v>
      </c>
      <c r="C153" s="79">
        <f>IF(A153&lt;='Raty równe'!$D$10,$B$13*$H$3/(1-(1+$H$3)^-$D$10),0)</f>
        <v>2519.7219880230832</v>
      </c>
      <c r="D153" s="83">
        <f t="shared" si="8"/>
        <v>1766.7634055794133</v>
      </c>
      <c r="E153" s="80">
        <f t="shared" si="9"/>
        <v>752.9585824436698</v>
      </c>
      <c r="F153" s="84">
        <f>IF('[1]Parametry kredytu'!$C$40=1,C153,C153*'[1]Parametry kredytu'!$H$19)</f>
        <v>2519.7219880230832</v>
      </c>
    </row>
    <row r="154" spans="1:6" ht="16.5" thickBot="1" x14ac:dyDescent="0.3">
      <c r="A154" s="10">
        <f t="shared" si="10"/>
        <v>142</v>
      </c>
      <c r="B154" s="82">
        <f t="shared" si="11"/>
        <v>286314.87453146407</v>
      </c>
      <c r="C154" s="79">
        <f>IF(A154&lt;='Raty równe'!$D$10,$B$13*$H$3/(1-(1+$H$3)^-$D$10),0)</f>
        <v>2519.7219880230832</v>
      </c>
      <c r="D154" s="83">
        <f t="shared" si="8"/>
        <v>1771.3811926723524</v>
      </c>
      <c r="E154" s="80">
        <f t="shared" si="9"/>
        <v>748.34079535073067</v>
      </c>
      <c r="F154" s="84">
        <f>IF('[1]Parametry kredytu'!$C$40=1,C154,C154*'[1]Parametry kredytu'!$H$19)</f>
        <v>2519.7219880230832</v>
      </c>
    </row>
    <row r="155" spans="1:6" ht="16.5" thickBot="1" x14ac:dyDescent="0.3">
      <c r="A155" s="10">
        <f t="shared" si="10"/>
        <v>143</v>
      </c>
      <c r="B155" s="82">
        <f t="shared" si="11"/>
        <v>284543.49333879171</v>
      </c>
      <c r="C155" s="79">
        <f>IF(A155&lt;='Raty równe'!$D$10,$B$13*$H$3/(1-(1+$H$3)^-$D$10),0)</f>
        <v>2519.7219880230832</v>
      </c>
      <c r="D155" s="83">
        <f t="shared" si="8"/>
        <v>1776.0110492690906</v>
      </c>
      <c r="E155" s="80">
        <f t="shared" si="9"/>
        <v>743.71093875399254</v>
      </c>
      <c r="F155" s="84">
        <f>IF('[1]Parametry kredytu'!$C$40=1,C155,C155*'[1]Parametry kredytu'!$H$19)</f>
        <v>2519.7219880230832</v>
      </c>
    </row>
    <row r="156" spans="1:6" ht="16.5" thickBot="1" x14ac:dyDescent="0.3">
      <c r="A156" s="10">
        <f t="shared" si="10"/>
        <v>144</v>
      </c>
      <c r="B156" s="82">
        <f t="shared" si="11"/>
        <v>282767.4822895226</v>
      </c>
      <c r="C156" s="79">
        <f>IF(A156&lt;='Raty równe'!$D$10,$B$13*$H$3/(1-(1+$H$3)^-$D$10),0)</f>
        <v>2519.7219880230832</v>
      </c>
      <c r="D156" s="83">
        <f t="shared" si="8"/>
        <v>1780.6530069156734</v>
      </c>
      <c r="E156" s="80">
        <f t="shared" si="9"/>
        <v>739.06898110740985</v>
      </c>
      <c r="F156" s="84">
        <f>IF('[1]Parametry kredytu'!$C$40=1,C156,C156*'[1]Parametry kredytu'!$H$19)</f>
        <v>2519.7219880230832</v>
      </c>
    </row>
    <row r="157" spans="1:6" ht="16.5" thickBot="1" x14ac:dyDescent="0.3">
      <c r="A157" s="10">
        <f t="shared" si="10"/>
        <v>145</v>
      </c>
      <c r="B157" s="82">
        <f t="shared" si="11"/>
        <v>280986.82928260689</v>
      </c>
      <c r="C157" s="79">
        <f>IF(A157&lt;='Raty równe'!$D$10,$B$13*$H$3/(1-(1+$H$3)^-$D$10),0)</f>
        <v>2519.7219880230832</v>
      </c>
      <c r="D157" s="83">
        <f t="shared" si="8"/>
        <v>1785.3070972405981</v>
      </c>
      <c r="E157" s="80">
        <f t="shared" si="9"/>
        <v>734.41489078248503</v>
      </c>
      <c r="F157" s="84">
        <f>IF('[1]Parametry kredytu'!$C$40=1,C157,C157*'[1]Parametry kredytu'!$H$19)</f>
        <v>2519.7219880230832</v>
      </c>
    </row>
    <row r="158" spans="1:6" ht="16.5" thickBot="1" x14ac:dyDescent="0.3">
      <c r="A158" s="10">
        <f t="shared" si="10"/>
        <v>146</v>
      </c>
      <c r="B158" s="82">
        <f t="shared" si="11"/>
        <v>279201.52218536631</v>
      </c>
      <c r="C158" s="79">
        <f>IF(A158&lt;='Raty równe'!$D$10,$B$13*$H$3/(1-(1+$H$3)^-$D$10),0)</f>
        <v>2519.7219880230832</v>
      </c>
      <c r="D158" s="83">
        <f t="shared" si="8"/>
        <v>1789.97335195503</v>
      </c>
      <c r="E158" s="80">
        <f t="shared" si="9"/>
        <v>729.74863606805332</v>
      </c>
      <c r="F158" s="84">
        <f>IF('[1]Parametry kredytu'!$C$40=1,C158,C158*'[1]Parametry kredytu'!$H$19)</f>
        <v>2519.7219880230832</v>
      </c>
    </row>
    <row r="159" spans="1:6" ht="16.5" thickBot="1" x14ac:dyDescent="0.3">
      <c r="A159" s="10">
        <f t="shared" si="10"/>
        <v>147</v>
      </c>
      <c r="B159" s="82">
        <f t="shared" si="11"/>
        <v>277411.5488334113</v>
      </c>
      <c r="C159" s="79">
        <f>IF(A159&lt;='Raty równe'!$D$10,$B$13*$H$3/(1-(1+$H$3)^-$D$10),0)</f>
        <v>2519.7219880230832</v>
      </c>
      <c r="D159" s="83">
        <f t="shared" si="8"/>
        <v>1794.6518028530163</v>
      </c>
      <c r="E159" s="80">
        <f t="shared" si="9"/>
        <v>725.07018517006691</v>
      </c>
      <c r="F159" s="84">
        <f>IF('[1]Parametry kredytu'!$C$40=1,C159,C159*'[1]Parametry kredytu'!$H$19)</f>
        <v>2519.7219880230832</v>
      </c>
    </row>
    <row r="160" spans="1:6" ht="16.5" thickBot="1" x14ac:dyDescent="0.3">
      <c r="A160" s="10">
        <f t="shared" si="10"/>
        <v>148</v>
      </c>
      <c r="B160" s="82">
        <f t="shared" si="11"/>
        <v>275616.89703055826</v>
      </c>
      <c r="C160" s="79">
        <f>IF(A160&lt;='Raty równe'!$D$10,$B$13*$H$3/(1-(1+$H$3)^-$D$10),0)</f>
        <v>2519.7219880230832</v>
      </c>
      <c r="D160" s="83">
        <f t="shared" si="8"/>
        <v>1799.3424818117062</v>
      </c>
      <c r="E160" s="80">
        <f t="shared" si="9"/>
        <v>720.37950621137702</v>
      </c>
      <c r="F160" s="84">
        <f>IF('[1]Parametry kredytu'!$C$40=1,C160,C160*'[1]Parametry kredytu'!$H$19)</f>
        <v>2519.7219880230832</v>
      </c>
    </row>
    <row r="161" spans="1:6" ht="16.5" thickBot="1" x14ac:dyDescent="0.3">
      <c r="A161" s="10">
        <f t="shared" si="10"/>
        <v>149</v>
      </c>
      <c r="B161" s="82">
        <f t="shared" si="11"/>
        <v>273817.55454874656</v>
      </c>
      <c r="C161" s="79">
        <f>IF(A161&lt;='Raty równe'!$D$10,$B$13*$H$3/(1-(1+$H$3)^-$D$10),0)</f>
        <v>2519.7219880230832</v>
      </c>
      <c r="D161" s="83">
        <f t="shared" si="8"/>
        <v>1804.0454207915648</v>
      </c>
      <c r="E161" s="80">
        <f t="shared" si="9"/>
        <v>715.67656723151845</v>
      </c>
      <c r="F161" s="84">
        <f>IF('[1]Parametry kredytu'!$C$40=1,C161,C161*'[1]Parametry kredytu'!$H$19)</f>
        <v>2519.7219880230832</v>
      </c>
    </row>
    <row r="162" spans="1:6" ht="16.5" thickBot="1" x14ac:dyDescent="0.3">
      <c r="A162" s="10">
        <f t="shared" si="10"/>
        <v>150</v>
      </c>
      <c r="B162" s="82">
        <f t="shared" si="11"/>
        <v>272013.50912795501</v>
      </c>
      <c r="C162" s="79">
        <f>IF(A162&lt;='Raty równe'!$D$10,$B$13*$H$3/(1-(1+$H$3)^-$D$10),0)</f>
        <v>2519.7219880230832</v>
      </c>
      <c r="D162" s="83">
        <f t="shared" si="8"/>
        <v>1808.7606518365924</v>
      </c>
      <c r="E162" s="80">
        <f t="shared" si="9"/>
        <v>710.96133618649071</v>
      </c>
      <c r="F162" s="84">
        <f>IF('[1]Parametry kredytu'!$C$40=1,C162,C162*'[1]Parametry kredytu'!$H$19)</f>
        <v>2519.7219880230832</v>
      </c>
    </row>
    <row r="163" spans="1:6" ht="16.5" thickBot="1" x14ac:dyDescent="0.3">
      <c r="A163" s="10">
        <f t="shared" si="10"/>
        <v>151</v>
      </c>
      <c r="B163" s="82">
        <f t="shared" si="11"/>
        <v>270204.74847611843</v>
      </c>
      <c r="C163" s="79">
        <f>IF(A163&lt;='Raty równe'!$D$10,$B$13*$H$3/(1-(1+$H$3)^-$D$10),0)</f>
        <v>2519.7219880230832</v>
      </c>
      <c r="D163" s="83">
        <f t="shared" si="8"/>
        <v>1813.4882070745434</v>
      </c>
      <c r="E163" s="80">
        <f t="shared" si="9"/>
        <v>706.23378094853967</v>
      </c>
      <c r="F163" s="84">
        <f>IF('[1]Parametry kredytu'!$C$40=1,C163,C163*'[1]Parametry kredytu'!$H$19)</f>
        <v>2519.7219880230832</v>
      </c>
    </row>
    <row r="164" spans="1:6" ht="16.5" thickBot="1" x14ac:dyDescent="0.3">
      <c r="A164" s="10">
        <f t="shared" si="10"/>
        <v>152</v>
      </c>
      <c r="B164" s="82">
        <f t="shared" si="11"/>
        <v>268391.26026904391</v>
      </c>
      <c r="C164" s="79">
        <f>IF(A164&lt;='Raty równe'!$D$10,$B$13*$H$3/(1-(1+$H$3)^-$D$10),0)</f>
        <v>2519.7219880230832</v>
      </c>
      <c r="D164" s="83">
        <f t="shared" si="8"/>
        <v>1818.2281187171438</v>
      </c>
      <c r="E164" s="80">
        <f t="shared" si="9"/>
        <v>701.49386930593948</v>
      </c>
      <c r="F164" s="84">
        <f>IF('[1]Parametry kredytu'!$C$40=1,C164,C164*'[1]Parametry kredytu'!$H$19)</f>
        <v>2519.7219880230832</v>
      </c>
    </row>
    <row r="165" spans="1:6" ht="16.5" thickBot="1" x14ac:dyDescent="0.3">
      <c r="A165" s="10">
        <f t="shared" si="10"/>
        <v>153</v>
      </c>
      <c r="B165" s="82">
        <f t="shared" si="11"/>
        <v>266573.03215032676</v>
      </c>
      <c r="C165" s="79">
        <f>IF(A165&lt;='Raty równe'!$D$10,$B$13*$H$3/(1-(1+$H$3)^-$D$10),0)</f>
        <v>2519.7219880230832</v>
      </c>
      <c r="D165" s="83">
        <f t="shared" si="8"/>
        <v>1822.9804190603113</v>
      </c>
      <c r="E165" s="80">
        <f t="shared" si="9"/>
        <v>696.74156896277179</v>
      </c>
      <c r="F165" s="84">
        <f>IF('[1]Parametry kredytu'!$C$40=1,C165,C165*'[1]Parametry kredytu'!$H$19)</f>
        <v>2519.7219880230832</v>
      </c>
    </row>
    <row r="166" spans="1:6" ht="16.5" thickBot="1" x14ac:dyDescent="0.3">
      <c r="A166" s="10">
        <f t="shared" si="10"/>
        <v>154</v>
      </c>
      <c r="B166" s="82">
        <f t="shared" si="11"/>
        <v>264750.05173126643</v>
      </c>
      <c r="C166" s="79">
        <f>IF(A166&lt;='Raty równe'!$D$10,$B$13*$H$3/(1-(1+$H$3)^-$D$10),0)</f>
        <v>2519.7219880230832</v>
      </c>
      <c r="D166" s="83">
        <f t="shared" si="8"/>
        <v>1827.745140484376</v>
      </c>
      <c r="E166" s="80">
        <f t="shared" si="9"/>
        <v>691.97684753870737</v>
      </c>
      <c r="F166" s="84">
        <f>IF('[1]Parametry kredytu'!$C$40=1,C166,C166*'[1]Parametry kredytu'!$H$19)</f>
        <v>2519.7219880230832</v>
      </c>
    </row>
    <row r="167" spans="1:6" ht="16.5" thickBot="1" x14ac:dyDescent="0.3">
      <c r="A167" s="10">
        <f t="shared" si="10"/>
        <v>155</v>
      </c>
      <c r="B167" s="82">
        <f t="shared" si="11"/>
        <v>262922.30659078207</v>
      </c>
      <c r="C167" s="79">
        <f>IF(A167&lt;='Raty równe'!$D$10,$B$13*$H$3/(1-(1+$H$3)^-$D$10),0)</f>
        <v>2519.7219880230832</v>
      </c>
      <c r="D167" s="83">
        <f t="shared" si="8"/>
        <v>1832.5223154542994</v>
      </c>
      <c r="E167" s="80">
        <f t="shared" si="9"/>
        <v>687.19967256878385</v>
      </c>
      <c r="F167" s="84">
        <f>IF('[1]Parametry kredytu'!$C$40=1,C167,C167*'[1]Parametry kredytu'!$H$19)</f>
        <v>2519.7219880230832</v>
      </c>
    </row>
    <row r="168" spans="1:6" ht="16.5" thickBot="1" x14ac:dyDescent="0.3">
      <c r="A168" s="10">
        <f t="shared" si="10"/>
        <v>156</v>
      </c>
      <c r="B168" s="82">
        <f t="shared" si="11"/>
        <v>261089.78427532778</v>
      </c>
      <c r="C168" s="79">
        <f>IF(A168&lt;='Raty równe'!$D$10,$B$13*$H$3/(1-(1+$H$3)^-$D$10),0)</f>
        <v>2519.7219880230832</v>
      </c>
      <c r="D168" s="83">
        <f t="shared" si="8"/>
        <v>1837.3119765198976</v>
      </c>
      <c r="E168" s="80">
        <f t="shared" si="9"/>
        <v>682.4100115031855</v>
      </c>
      <c r="F168" s="84">
        <f>IF('[1]Parametry kredytu'!$C$40=1,C168,C168*'[1]Parametry kredytu'!$H$19)</f>
        <v>2519.7219880230832</v>
      </c>
    </row>
    <row r="169" spans="1:6" ht="16.5" thickBot="1" x14ac:dyDescent="0.3">
      <c r="A169" s="10">
        <f t="shared" si="10"/>
        <v>157</v>
      </c>
      <c r="B169" s="82">
        <f t="shared" si="11"/>
        <v>259252.47229880787</v>
      </c>
      <c r="C169" s="79">
        <f>IF(A169&lt;='Raty równe'!$D$10,$B$13*$H$3/(1-(1+$H$3)^-$D$10),0)</f>
        <v>2519.7219880230832</v>
      </c>
      <c r="D169" s="83">
        <f t="shared" si="8"/>
        <v>1842.1141563160622</v>
      </c>
      <c r="E169" s="80">
        <f t="shared" si="9"/>
        <v>677.60783170702109</v>
      </c>
      <c r="F169" s="84">
        <f>IF('[1]Parametry kredytu'!$C$40=1,C169,C169*'[1]Parametry kredytu'!$H$19)</f>
        <v>2519.7219880230832</v>
      </c>
    </row>
    <row r="170" spans="1:6" ht="16.5" thickBot="1" x14ac:dyDescent="0.3">
      <c r="A170" s="10">
        <f t="shared" si="10"/>
        <v>158</v>
      </c>
      <c r="B170" s="82">
        <f t="shared" si="11"/>
        <v>257410.35814249181</v>
      </c>
      <c r="C170" s="79">
        <f>IF(A170&lt;='Raty równe'!$D$10,$B$13*$H$3/(1-(1+$H$3)^-$D$10),0)</f>
        <v>2519.7219880230832</v>
      </c>
      <c r="D170" s="83">
        <f t="shared" si="8"/>
        <v>1846.9288875629813</v>
      </c>
      <c r="E170" s="80">
        <f t="shared" si="9"/>
        <v>672.79310046010187</v>
      </c>
      <c r="F170" s="84">
        <f>IF('[1]Parametry kredytu'!$C$40=1,C170,C170*'[1]Parametry kredytu'!$H$19)</f>
        <v>2519.7219880230832</v>
      </c>
    </row>
    <row r="171" spans="1:6" ht="16.5" thickBot="1" x14ac:dyDescent="0.3">
      <c r="A171" s="10">
        <f t="shared" si="10"/>
        <v>159</v>
      </c>
      <c r="B171" s="82">
        <f t="shared" si="11"/>
        <v>255563.42925492884</v>
      </c>
      <c r="C171" s="79">
        <f>IF(A171&lt;='Raty równe'!$D$10,$B$13*$H$3/(1-(1+$H$3)^-$D$10),0)</f>
        <v>2519.7219880230832</v>
      </c>
      <c r="D171" s="83">
        <f t="shared" si="8"/>
        <v>1851.7562030663653</v>
      </c>
      <c r="E171" s="80">
        <f t="shared" si="9"/>
        <v>667.96578495671804</v>
      </c>
      <c r="F171" s="84">
        <f>IF('[1]Parametry kredytu'!$C$40=1,C171,C171*'[1]Parametry kredytu'!$H$19)</f>
        <v>2519.7219880230832</v>
      </c>
    </row>
    <row r="172" spans="1:6" ht="16.5" thickBot="1" x14ac:dyDescent="0.3">
      <c r="A172" s="10">
        <f t="shared" si="10"/>
        <v>160</v>
      </c>
      <c r="B172" s="82">
        <f t="shared" si="11"/>
        <v>253711.67305186248</v>
      </c>
      <c r="C172" s="79">
        <f>IF(A172&lt;='Raty równe'!$D$10,$B$13*$H$3/(1-(1+$H$3)^-$D$10),0)</f>
        <v>2519.7219880230832</v>
      </c>
      <c r="D172" s="83">
        <f t="shared" si="8"/>
        <v>1856.5961357176673</v>
      </c>
      <c r="E172" s="80">
        <f t="shared" si="9"/>
        <v>663.12585230541595</v>
      </c>
      <c r="F172" s="84">
        <f>IF('[1]Parametry kredytu'!$C$40=1,C172,C172*'[1]Parametry kredytu'!$H$19)</f>
        <v>2519.7219880230832</v>
      </c>
    </row>
    <row r="173" spans="1:6" ht="16.5" thickBot="1" x14ac:dyDescent="0.3">
      <c r="A173" s="10">
        <f t="shared" si="10"/>
        <v>161</v>
      </c>
      <c r="B173" s="82">
        <f t="shared" si="11"/>
        <v>251855.07691614481</v>
      </c>
      <c r="C173" s="79">
        <f>IF(A173&lt;='Raty równe'!$D$10,$B$13*$H$3/(1-(1+$H$3)^-$D$10),0)</f>
        <v>2519.7219880230832</v>
      </c>
      <c r="D173" s="83">
        <f t="shared" si="8"/>
        <v>1861.44871849431</v>
      </c>
      <c r="E173" s="80">
        <f t="shared" si="9"/>
        <v>658.27326952877308</v>
      </c>
      <c r="F173" s="84">
        <f>IF('[1]Parametry kredytu'!$C$40=1,C173,C173*'[1]Parametry kredytu'!$H$19)</f>
        <v>2519.7219880230832</v>
      </c>
    </row>
    <row r="174" spans="1:6" ht="16.5" thickBot="1" x14ac:dyDescent="0.3">
      <c r="A174" s="10">
        <f t="shared" si="10"/>
        <v>162</v>
      </c>
      <c r="B174" s="82">
        <f t="shared" si="11"/>
        <v>249993.62819765051</v>
      </c>
      <c r="C174" s="79">
        <f>IF(A174&lt;='Raty równe'!$D$10,$B$13*$H$3/(1-(1+$H$3)^-$D$10),0)</f>
        <v>2519.7219880230832</v>
      </c>
      <c r="D174" s="83">
        <f t="shared" si="8"/>
        <v>1866.3139844599091</v>
      </c>
      <c r="E174" s="80">
        <f t="shared" si="9"/>
        <v>653.40800356317425</v>
      </c>
      <c r="F174" s="84">
        <f>IF('[1]Parametry kredytu'!$C$40=1,C174,C174*'[1]Parametry kredytu'!$H$19)</f>
        <v>2519.7219880230832</v>
      </c>
    </row>
    <row r="175" spans="1:6" ht="16.5" thickBot="1" x14ac:dyDescent="0.3">
      <c r="A175" s="10">
        <f t="shared" si="10"/>
        <v>163</v>
      </c>
      <c r="B175" s="82">
        <f t="shared" si="11"/>
        <v>248127.31421319061</v>
      </c>
      <c r="C175" s="79">
        <f>IF(A175&lt;='Raty równe'!$D$10,$B$13*$H$3/(1-(1+$H$3)^-$D$10),0)</f>
        <v>2519.7219880230832</v>
      </c>
      <c r="D175" s="83">
        <f t="shared" si="8"/>
        <v>1871.1919667644975</v>
      </c>
      <c r="E175" s="80">
        <f t="shared" si="9"/>
        <v>648.53002125858586</v>
      </c>
      <c r="F175" s="84">
        <f>IF('[1]Parametry kredytu'!$C$40=1,C175,C175*'[1]Parametry kredytu'!$H$19)</f>
        <v>2519.7219880230832</v>
      </c>
    </row>
    <row r="176" spans="1:6" ht="16.5" thickBot="1" x14ac:dyDescent="0.3">
      <c r="A176" s="10">
        <f t="shared" si="10"/>
        <v>164</v>
      </c>
      <c r="B176" s="82">
        <f t="shared" si="11"/>
        <v>246256.12224642612</v>
      </c>
      <c r="C176" s="79">
        <f>IF(A176&lt;='Raty równe'!$D$10,$B$13*$H$3/(1-(1+$H$3)^-$D$10),0)</f>
        <v>2519.7219880230832</v>
      </c>
      <c r="D176" s="83">
        <f t="shared" si="8"/>
        <v>1876.082698644753</v>
      </c>
      <c r="E176" s="80">
        <f t="shared" si="9"/>
        <v>643.6392893783302</v>
      </c>
      <c r="F176" s="84">
        <f>IF('[1]Parametry kredytu'!$C$40=1,C176,C176*'[1]Parametry kredytu'!$H$19)</f>
        <v>2519.7219880230832</v>
      </c>
    </row>
    <row r="177" spans="1:6" ht="16.5" thickBot="1" x14ac:dyDescent="0.3">
      <c r="A177" s="10">
        <f t="shared" si="10"/>
        <v>165</v>
      </c>
      <c r="B177" s="82">
        <f t="shared" si="11"/>
        <v>244380.03954778137</v>
      </c>
      <c r="C177" s="79">
        <f>IF(A177&lt;='Raty równe'!$D$10,$B$13*$H$3/(1-(1+$H$3)^-$D$10),0)</f>
        <v>2519.7219880230832</v>
      </c>
      <c r="D177" s="83">
        <f t="shared" si="8"/>
        <v>1880.9862134242244</v>
      </c>
      <c r="E177" s="80">
        <f t="shared" si="9"/>
        <v>638.73577459885882</v>
      </c>
      <c r="F177" s="84">
        <f>IF('[1]Parametry kredytu'!$C$40=1,C177,C177*'[1]Parametry kredytu'!$H$19)</f>
        <v>2519.7219880230832</v>
      </c>
    </row>
    <row r="178" spans="1:6" ht="16.5" thickBot="1" x14ac:dyDescent="0.3">
      <c r="A178" s="10">
        <f t="shared" si="10"/>
        <v>166</v>
      </c>
      <c r="B178" s="82">
        <f t="shared" si="11"/>
        <v>242499.05333435716</v>
      </c>
      <c r="C178" s="79">
        <f>IF(A178&lt;='Raty równe'!$D$10,$B$13*$H$3/(1-(1+$H$3)^-$D$10),0)</f>
        <v>2519.7219880230832</v>
      </c>
      <c r="D178" s="83">
        <f t="shared" si="8"/>
        <v>1885.902544513558</v>
      </c>
      <c r="E178" s="80">
        <f t="shared" si="9"/>
        <v>633.81944350952529</v>
      </c>
      <c r="F178" s="84">
        <f>IF('[1]Parametry kredytu'!$C$40=1,C178,C178*'[1]Parametry kredytu'!$H$19)</f>
        <v>2519.7219880230832</v>
      </c>
    </row>
    <row r="179" spans="1:6" ht="16.5" thickBot="1" x14ac:dyDescent="0.3">
      <c r="A179" s="10">
        <f t="shared" si="10"/>
        <v>167</v>
      </c>
      <c r="B179" s="82">
        <f t="shared" si="11"/>
        <v>240613.15078984361</v>
      </c>
      <c r="C179" s="79">
        <f>IF(A179&lt;='Raty równe'!$D$10,$B$13*$H$3/(1-(1+$H$3)^-$D$10),0)</f>
        <v>2519.7219880230832</v>
      </c>
      <c r="D179" s="83">
        <f t="shared" si="8"/>
        <v>1890.8317254107249</v>
      </c>
      <c r="E179" s="80">
        <f t="shared" si="9"/>
        <v>628.89026261235836</v>
      </c>
      <c r="F179" s="84">
        <f>IF('[1]Parametry kredytu'!$C$40=1,C179,C179*'[1]Parametry kredytu'!$H$19)</f>
        <v>2519.7219880230832</v>
      </c>
    </row>
    <row r="180" spans="1:6" ht="16.5" thickBot="1" x14ac:dyDescent="0.3">
      <c r="A180" s="10">
        <f t="shared" si="10"/>
        <v>168</v>
      </c>
      <c r="B180" s="82">
        <f t="shared" si="11"/>
        <v>238722.31906443287</v>
      </c>
      <c r="C180" s="79">
        <f>IF(A180&lt;='Raty równe'!$D$10,$B$13*$H$3/(1-(1+$H$3)^-$D$10),0)</f>
        <v>2519.7219880230832</v>
      </c>
      <c r="D180" s="83">
        <f t="shared" si="8"/>
        <v>1895.7737897012503</v>
      </c>
      <c r="E180" s="80">
        <f t="shared" si="9"/>
        <v>623.94819832183282</v>
      </c>
      <c r="F180" s="84">
        <f>IF('[1]Parametry kredytu'!$C$40=1,C180,C180*'[1]Parametry kredytu'!$H$19)</f>
        <v>2519.7219880230832</v>
      </c>
    </row>
    <row r="181" spans="1:6" ht="16.5" thickBot="1" x14ac:dyDescent="0.3">
      <c r="A181" s="10">
        <f t="shared" si="10"/>
        <v>169</v>
      </c>
      <c r="B181" s="82">
        <f t="shared" si="11"/>
        <v>236826.54527473162</v>
      </c>
      <c r="C181" s="79">
        <f>IF(A181&lt;='Raty równe'!$D$10,$B$13*$H$3/(1-(1+$H$3)^-$D$10),0)</f>
        <v>2519.7219880230832</v>
      </c>
      <c r="D181" s="83">
        <f t="shared" si="8"/>
        <v>1900.7287710584424</v>
      </c>
      <c r="E181" s="80">
        <f t="shared" si="9"/>
        <v>618.99321696464096</v>
      </c>
      <c r="F181" s="84">
        <f>IF('[1]Parametry kredytu'!$C$40=1,C181,C181*'[1]Parametry kredytu'!$H$19)</f>
        <v>2519.7219880230832</v>
      </c>
    </row>
    <row r="182" spans="1:6" ht="16.5" thickBot="1" x14ac:dyDescent="0.3">
      <c r="A182" s="10">
        <f t="shared" si="10"/>
        <v>170</v>
      </c>
      <c r="B182" s="82">
        <f t="shared" si="11"/>
        <v>234925.81650367318</v>
      </c>
      <c r="C182" s="79">
        <f>IF(A182&lt;='Raty równe'!$D$10,$B$13*$H$3/(1-(1+$H$3)^-$D$10),0)</f>
        <v>2519.7219880230832</v>
      </c>
      <c r="D182" s="83">
        <f t="shared" si="8"/>
        <v>1905.6967032436196</v>
      </c>
      <c r="E182" s="80">
        <f t="shared" si="9"/>
        <v>614.02528477946362</v>
      </c>
      <c r="F182" s="84">
        <f>IF('[1]Parametry kredytu'!$C$40=1,C182,C182*'[1]Parametry kredytu'!$H$19)</f>
        <v>2519.7219880230832</v>
      </c>
    </row>
    <row r="183" spans="1:6" ht="16.5" thickBot="1" x14ac:dyDescent="0.3">
      <c r="A183" s="10">
        <f t="shared" si="10"/>
        <v>171</v>
      </c>
      <c r="B183" s="82">
        <f t="shared" si="11"/>
        <v>233020.11980042956</v>
      </c>
      <c r="C183" s="79">
        <f>IF(A183&lt;='Raty równe'!$D$10,$B$13*$H$3/(1-(1+$H$3)^-$D$10),0)</f>
        <v>2519.7219880230832</v>
      </c>
      <c r="D183" s="83">
        <f t="shared" si="8"/>
        <v>1910.677620106344</v>
      </c>
      <c r="E183" s="80">
        <f t="shared" si="9"/>
        <v>609.04436791673913</v>
      </c>
      <c r="F183" s="84">
        <f>IF('[1]Parametry kredytu'!$C$40=1,C183,C183*'[1]Parametry kredytu'!$H$19)</f>
        <v>2519.7219880230832</v>
      </c>
    </row>
    <row r="184" spans="1:6" ht="16.5" thickBot="1" x14ac:dyDescent="0.3">
      <c r="A184" s="10">
        <f t="shared" si="10"/>
        <v>172</v>
      </c>
      <c r="B184" s="82">
        <f t="shared" si="11"/>
        <v>231109.44218032321</v>
      </c>
      <c r="C184" s="79">
        <f>IF(A184&lt;='Raty równe'!$D$10,$B$13*$H$3/(1-(1+$H$3)^-$D$10),0)</f>
        <v>2519.7219880230832</v>
      </c>
      <c r="D184" s="83">
        <f t="shared" si="8"/>
        <v>1915.6715555846495</v>
      </c>
      <c r="E184" s="80">
        <f t="shared" si="9"/>
        <v>604.05043243843386</v>
      </c>
      <c r="F184" s="84">
        <f>IF('[1]Parametry kredytu'!$C$40=1,C184,C184*'[1]Parametry kredytu'!$H$19)</f>
        <v>2519.7219880230832</v>
      </c>
    </row>
    <row r="185" spans="1:6" ht="16.5" thickBot="1" x14ac:dyDescent="0.3">
      <c r="A185" s="10">
        <f t="shared" si="10"/>
        <v>173</v>
      </c>
      <c r="B185" s="82">
        <f t="shared" si="11"/>
        <v>229193.77062473856</v>
      </c>
      <c r="C185" s="79">
        <f>IF(A185&lt;='Raty równe'!$D$10,$B$13*$H$3/(1-(1+$H$3)^-$D$10),0)</f>
        <v>2519.7219880230832</v>
      </c>
      <c r="D185" s="83">
        <f t="shared" si="8"/>
        <v>1920.6785437052733</v>
      </c>
      <c r="E185" s="80">
        <f t="shared" si="9"/>
        <v>599.04344431780987</v>
      </c>
      <c r="F185" s="84">
        <f>IF('[1]Parametry kredytu'!$C$40=1,C185,C185*'[1]Parametry kredytu'!$H$19)</f>
        <v>2519.7219880230832</v>
      </c>
    </row>
    <row r="186" spans="1:6" ht="16.5" thickBot="1" x14ac:dyDescent="0.3">
      <c r="A186" s="10">
        <f t="shared" si="10"/>
        <v>174</v>
      </c>
      <c r="B186" s="82">
        <f t="shared" si="11"/>
        <v>227273.0920810333</v>
      </c>
      <c r="C186" s="79">
        <f>IF(A186&lt;='Raty równe'!$D$10,$B$13*$H$3/(1-(1+$H$3)^-$D$10),0)</f>
        <v>2519.7219880230832</v>
      </c>
      <c r="D186" s="83">
        <f t="shared" si="8"/>
        <v>1925.6986185838894</v>
      </c>
      <c r="E186" s="80">
        <f t="shared" si="9"/>
        <v>594.02336943919386</v>
      </c>
      <c r="F186" s="84">
        <f>IF('[1]Parametry kredytu'!$C$40=1,C186,C186*'[1]Parametry kredytu'!$H$19)</f>
        <v>2519.7219880230832</v>
      </c>
    </row>
    <row r="187" spans="1:6" ht="16.5" thickBot="1" x14ac:dyDescent="0.3">
      <c r="A187" s="10">
        <f t="shared" si="10"/>
        <v>175</v>
      </c>
      <c r="B187" s="82">
        <f t="shared" si="11"/>
        <v>225347.39346244943</v>
      </c>
      <c r="C187" s="79">
        <f>IF(A187&lt;='Raty równe'!$D$10,$B$13*$H$3/(1-(1+$H$3)^-$D$10),0)</f>
        <v>2519.7219880230832</v>
      </c>
      <c r="D187" s="83">
        <f t="shared" si="8"/>
        <v>1930.7318144253386</v>
      </c>
      <c r="E187" s="80">
        <f t="shared" si="9"/>
        <v>588.99017359774462</v>
      </c>
      <c r="F187" s="84">
        <f>IF('[1]Parametry kredytu'!$C$40=1,C187,C187*'[1]Parametry kredytu'!$H$19)</f>
        <v>2519.7219880230832</v>
      </c>
    </row>
    <row r="188" spans="1:6" ht="16.5" thickBot="1" x14ac:dyDescent="0.3">
      <c r="A188" s="10">
        <f t="shared" si="10"/>
        <v>176</v>
      </c>
      <c r="B188" s="82">
        <f t="shared" si="11"/>
        <v>223416.66164802408</v>
      </c>
      <c r="C188" s="79">
        <f>IF(A188&lt;='Raty równe'!$D$10,$B$13*$H$3/(1-(1+$H$3)^-$D$10),0)</f>
        <v>2519.7219880230832</v>
      </c>
      <c r="D188" s="83">
        <f t="shared" si="8"/>
        <v>1935.7781655238641</v>
      </c>
      <c r="E188" s="80">
        <f t="shared" si="9"/>
        <v>583.94382249921921</v>
      </c>
      <c r="F188" s="84">
        <f>IF('[1]Parametry kredytu'!$C$40=1,C188,C188*'[1]Parametry kredytu'!$H$19)</f>
        <v>2519.7219880230832</v>
      </c>
    </row>
    <row r="189" spans="1:6" ht="16.5" thickBot="1" x14ac:dyDescent="0.3">
      <c r="A189" s="10">
        <f t="shared" si="10"/>
        <v>177</v>
      </c>
      <c r="B189" s="82">
        <f t="shared" si="11"/>
        <v>221480.88348250021</v>
      </c>
      <c r="C189" s="79">
        <f>IF(A189&lt;='Raty równe'!$D$10,$B$13*$H$3/(1-(1+$H$3)^-$D$10),0)</f>
        <v>2519.7219880230832</v>
      </c>
      <c r="D189" s="83">
        <f t="shared" si="8"/>
        <v>1940.8377062633431</v>
      </c>
      <c r="E189" s="80">
        <f t="shared" si="9"/>
        <v>578.88428175974025</v>
      </c>
      <c r="F189" s="84">
        <f>IF('[1]Parametry kredytu'!$C$40=1,C189,C189*'[1]Parametry kredytu'!$H$19)</f>
        <v>2519.7219880230832</v>
      </c>
    </row>
    <row r="190" spans="1:6" ht="16.5" thickBot="1" x14ac:dyDescent="0.3">
      <c r="A190" s="10">
        <f t="shared" si="10"/>
        <v>178</v>
      </c>
      <c r="B190" s="82">
        <f t="shared" si="11"/>
        <v>219540.04577623686</v>
      </c>
      <c r="C190" s="79">
        <f>IF(A190&lt;='Raty równe'!$D$10,$B$13*$H$3/(1-(1+$H$3)^-$D$10),0)</f>
        <v>2519.7219880230832</v>
      </c>
      <c r="D190" s="83">
        <f t="shared" si="8"/>
        <v>1945.9104711175214</v>
      </c>
      <c r="E190" s="80">
        <f t="shared" si="9"/>
        <v>573.81151690556169</v>
      </c>
      <c r="F190" s="84">
        <f>IF('[1]Parametry kredytu'!$C$40=1,C190,C190*'[1]Parametry kredytu'!$H$19)</f>
        <v>2519.7219880230832</v>
      </c>
    </row>
    <row r="191" spans="1:6" ht="16.5" thickBot="1" x14ac:dyDescent="0.3">
      <c r="A191" s="10">
        <f t="shared" si="10"/>
        <v>179</v>
      </c>
      <c r="B191" s="82">
        <f t="shared" si="11"/>
        <v>217594.13530511933</v>
      </c>
      <c r="C191" s="79">
        <f>IF(A191&lt;='Raty równe'!$D$10,$B$13*$H$3/(1-(1+$H$3)^-$D$10),0)</f>
        <v>2519.7219880230832</v>
      </c>
      <c r="D191" s="83">
        <f t="shared" si="8"/>
        <v>1950.9964946502507</v>
      </c>
      <c r="E191" s="80">
        <f t="shared" si="9"/>
        <v>568.72549337283249</v>
      </c>
      <c r="F191" s="84">
        <f>IF('[1]Parametry kredytu'!$C$40=1,C191,C191*'[1]Parametry kredytu'!$H$19)</f>
        <v>2519.7219880230832</v>
      </c>
    </row>
    <row r="192" spans="1:6" ht="16.5" thickBot="1" x14ac:dyDescent="0.3">
      <c r="A192" s="10">
        <f t="shared" si="10"/>
        <v>180</v>
      </c>
      <c r="B192" s="82">
        <f t="shared" si="11"/>
        <v>215643.13881046907</v>
      </c>
      <c r="C192" s="79">
        <f>IF(A192&lt;='Raty równe'!$D$10,$B$13*$H$3/(1-(1+$H$3)^-$D$10),0)</f>
        <v>2519.7219880230832</v>
      </c>
      <c r="D192" s="83">
        <f t="shared" si="8"/>
        <v>1956.0958115157202</v>
      </c>
      <c r="E192" s="80">
        <f t="shared" si="9"/>
        <v>563.62617650736297</v>
      </c>
      <c r="F192" s="84">
        <f>IF('[1]Parametry kredytu'!$C$40=1,C192,C192*'[1]Parametry kredytu'!$H$19)</f>
        <v>2519.7219880230832</v>
      </c>
    </row>
    <row r="193" spans="1:6" ht="16.5" thickBot="1" x14ac:dyDescent="0.3">
      <c r="A193" s="10">
        <f t="shared" si="10"/>
        <v>181</v>
      </c>
      <c r="B193" s="82">
        <f t="shared" si="11"/>
        <v>213687.04299895334</v>
      </c>
      <c r="C193" s="79">
        <f>IF(A193&lt;='Raty równe'!$D$10,$B$13*$H$3/(1-(1+$H$3)^-$D$10),0)</f>
        <v>2519.7219880230832</v>
      </c>
      <c r="D193" s="83">
        <f t="shared" si="8"/>
        <v>1961.2084564586955</v>
      </c>
      <c r="E193" s="80">
        <f t="shared" si="9"/>
        <v>558.51353156438768</v>
      </c>
      <c r="F193" s="84">
        <f>IF('[1]Parametry kredytu'!$C$40=1,C193,C193*'[1]Parametry kredytu'!$H$19)</f>
        <v>2519.7219880230832</v>
      </c>
    </row>
    <row r="194" spans="1:6" ht="16.5" thickBot="1" x14ac:dyDescent="0.3">
      <c r="A194" s="10">
        <f t="shared" si="10"/>
        <v>182</v>
      </c>
      <c r="B194" s="82">
        <f t="shared" si="11"/>
        <v>211725.83454249465</v>
      </c>
      <c r="C194" s="79">
        <f>IF(A194&lt;='Raty równe'!$D$10,$B$13*$H$3/(1-(1+$H$3)^-$D$10),0)</f>
        <v>2519.7219880230832</v>
      </c>
      <c r="D194" s="83">
        <f t="shared" si="8"/>
        <v>1966.3344643147548</v>
      </c>
      <c r="E194" s="80">
        <f t="shared" si="9"/>
        <v>553.38752370832844</v>
      </c>
      <c r="F194" s="84">
        <f>IF('[1]Parametry kredytu'!$C$40=1,C194,C194*'[1]Parametry kredytu'!$H$19)</f>
        <v>2519.7219880230832</v>
      </c>
    </row>
    <row r="195" spans="1:6" ht="16.5" thickBot="1" x14ac:dyDescent="0.3">
      <c r="A195" s="10">
        <f t="shared" si="10"/>
        <v>183</v>
      </c>
      <c r="B195" s="82">
        <f t="shared" si="11"/>
        <v>209759.5000781799</v>
      </c>
      <c r="C195" s="79">
        <f>IF(A195&lt;='Raty równe'!$D$10,$B$13*$H$3/(1-(1+$H$3)^-$D$10),0)</f>
        <v>2519.7219880230832</v>
      </c>
      <c r="D195" s="83">
        <f t="shared" si="8"/>
        <v>1971.4738700105254</v>
      </c>
      <c r="E195" s="80">
        <f t="shared" si="9"/>
        <v>548.24811801255782</v>
      </c>
      <c r="F195" s="84">
        <f>IF('[1]Parametry kredytu'!$C$40=1,C195,C195*'[1]Parametry kredytu'!$H$19)</f>
        <v>2519.7219880230832</v>
      </c>
    </row>
    <row r="196" spans="1:6" ht="16.5" thickBot="1" x14ac:dyDescent="0.3">
      <c r="A196" s="10">
        <f t="shared" si="10"/>
        <v>184</v>
      </c>
      <c r="B196" s="82">
        <f t="shared" si="11"/>
        <v>207788.02620816938</v>
      </c>
      <c r="C196" s="79">
        <f>IF(A196&lt;='Raty równe'!$D$10,$B$13*$H$3/(1-(1+$H$3)^-$D$10),0)</f>
        <v>2519.7219880230832</v>
      </c>
      <c r="D196" s="83">
        <f t="shared" si="8"/>
        <v>1976.6267085639226</v>
      </c>
      <c r="E196" s="80">
        <f t="shared" si="9"/>
        <v>543.09527945916057</v>
      </c>
      <c r="F196" s="84">
        <f>IF('[1]Parametry kredytu'!$C$40=1,C196,C196*'[1]Parametry kredytu'!$H$19)</f>
        <v>2519.7219880230832</v>
      </c>
    </row>
    <row r="197" spans="1:6" ht="16.5" thickBot="1" x14ac:dyDescent="0.3">
      <c r="A197" s="10">
        <f t="shared" si="10"/>
        <v>185</v>
      </c>
      <c r="B197" s="82">
        <f t="shared" si="11"/>
        <v>205811.39949960547</v>
      </c>
      <c r="C197" s="79">
        <f>IF(A197&lt;='Raty równe'!$D$10,$B$13*$H$3/(1-(1+$H$3)^-$D$10),0)</f>
        <v>2519.7219880230832</v>
      </c>
      <c r="D197" s="83">
        <f t="shared" si="8"/>
        <v>1981.7930150843883</v>
      </c>
      <c r="E197" s="80">
        <f t="shared" si="9"/>
        <v>537.92897293869487</v>
      </c>
      <c r="F197" s="84">
        <f>IF('[1]Parametry kredytu'!$C$40=1,C197,C197*'[1]Parametry kredytu'!$H$19)</f>
        <v>2519.7219880230832</v>
      </c>
    </row>
    <row r="198" spans="1:6" ht="16.5" thickBot="1" x14ac:dyDescent="0.3">
      <c r="A198" s="10">
        <f t="shared" si="10"/>
        <v>186</v>
      </c>
      <c r="B198" s="82">
        <f t="shared" si="11"/>
        <v>203829.60648452109</v>
      </c>
      <c r="C198" s="79">
        <f>IF(A198&lt;='Raty równe'!$D$10,$B$13*$H$3/(1-(1+$H$3)^-$D$10),0)</f>
        <v>2519.7219880230832</v>
      </c>
      <c r="D198" s="83">
        <f t="shared" si="8"/>
        <v>1986.9728247731293</v>
      </c>
      <c r="E198" s="80">
        <f t="shared" si="9"/>
        <v>532.74916324995388</v>
      </c>
      <c r="F198" s="84">
        <f>IF('[1]Parametry kredytu'!$C$40=1,C198,C198*'[1]Parametry kredytu'!$H$19)</f>
        <v>2519.7219880230832</v>
      </c>
    </row>
    <row r="199" spans="1:6" ht="16.5" thickBot="1" x14ac:dyDescent="0.3">
      <c r="A199" s="10">
        <f t="shared" si="10"/>
        <v>187</v>
      </c>
      <c r="B199" s="82">
        <f t="shared" si="11"/>
        <v>201842.63365974795</v>
      </c>
      <c r="C199" s="79">
        <f>IF(A199&lt;='Raty równe'!$D$10,$B$13*$H$3/(1-(1+$H$3)^-$D$10),0)</f>
        <v>2519.7219880230832</v>
      </c>
      <c r="D199" s="83">
        <f t="shared" si="8"/>
        <v>1992.1661729233583</v>
      </c>
      <c r="E199" s="80">
        <f t="shared" si="9"/>
        <v>527.55581509972478</v>
      </c>
      <c r="F199" s="84">
        <f>IF('[1]Parametry kredytu'!$C$40=1,C199,C199*'[1]Parametry kredytu'!$H$19)</f>
        <v>2519.7219880230832</v>
      </c>
    </row>
    <row r="200" spans="1:6" ht="16.5" thickBot="1" x14ac:dyDescent="0.3">
      <c r="A200" s="10">
        <f t="shared" si="10"/>
        <v>188</v>
      </c>
      <c r="B200" s="82">
        <f t="shared" si="11"/>
        <v>199850.46748682461</v>
      </c>
      <c r="C200" s="79">
        <f>IF(A200&lt;='Raty równe'!$D$10,$B$13*$H$3/(1-(1+$H$3)^-$D$10),0)</f>
        <v>2519.7219880230832</v>
      </c>
      <c r="D200" s="83">
        <f t="shared" si="8"/>
        <v>1997.3730949205333</v>
      </c>
      <c r="E200" s="80">
        <f t="shared" si="9"/>
        <v>522.34889310254994</v>
      </c>
      <c r="F200" s="84">
        <f>IF('[1]Parametry kredytu'!$C$40=1,C200,C200*'[1]Parametry kredytu'!$H$19)</f>
        <v>2519.7219880230832</v>
      </c>
    </row>
    <row r="201" spans="1:6" ht="16.5" thickBot="1" x14ac:dyDescent="0.3">
      <c r="A201" s="10">
        <f t="shared" si="10"/>
        <v>189</v>
      </c>
      <c r="B201" s="82">
        <f t="shared" si="11"/>
        <v>197853.09439190407</v>
      </c>
      <c r="C201" s="79">
        <f>IF(A201&lt;='Raty równe'!$D$10,$B$13*$H$3/(1-(1+$H$3)^-$D$10),0)</f>
        <v>2519.7219880230832</v>
      </c>
      <c r="D201" s="83">
        <f t="shared" si="8"/>
        <v>2002.5936262425996</v>
      </c>
      <c r="E201" s="80">
        <f t="shared" si="9"/>
        <v>517.1283617804836</v>
      </c>
      <c r="F201" s="84">
        <f>IF('[1]Parametry kredytu'!$C$40=1,C201,C201*'[1]Parametry kredytu'!$H$19)</f>
        <v>2519.7219880230832</v>
      </c>
    </row>
    <row r="202" spans="1:6" ht="16.5" thickBot="1" x14ac:dyDescent="0.3">
      <c r="A202" s="10">
        <f t="shared" si="10"/>
        <v>190</v>
      </c>
      <c r="B202" s="82">
        <f t="shared" si="11"/>
        <v>195850.50076566148</v>
      </c>
      <c r="C202" s="79">
        <f>IF(A202&lt;='Raty równe'!$D$10,$B$13*$H$3/(1-(1+$H$3)^-$D$10),0)</f>
        <v>2519.7219880230832</v>
      </c>
      <c r="D202" s="83">
        <f t="shared" si="8"/>
        <v>2007.8278024602309</v>
      </c>
      <c r="E202" s="80">
        <f t="shared" si="9"/>
        <v>511.89418556285227</v>
      </c>
      <c r="F202" s="84">
        <f>IF('[1]Parametry kredytu'!$C$40=1,C202,C202*'[1]Parametry kredytu'!$H$19)</f>
        <v>2519.7219880230832</v>
      </c>
    </row>
    <row r="203" spans="1:6" ht="16.5" thickBot="1" x14ac:dyDescent="0.3">
      <c r="A203" s="10">
        <f t="shared" si="10"/>
        <v>191</v>
      </c>
      <c r="B203" s="82">
        <f t="shared" si="11"/>
        <v>193842.67296320124</v>
      </c>
      <c r="C203" s="79">
        <f>IF(A203&lt;='Raty równe'!$D$10,$B$13*$H$3/(1-(1+$H$3)^-$D$10),0)</f>
        <v>2519.7219880230832</v>
      </c>
      <c r="D203" s="83">
        <f t="shared" si="8"/>
        <v>2013.0756592370722</v>
      </c>
      <c r="E203" s="80">
        <f t="shared" si="9"/>
        <v>506.64632878601094</v>
      </c>
      <c r="F203" s="84">
        <f>IF('[1]Parametry kredytu'!$C$40=1,C203,C203*'[1]Parametry kredytu'!$H$19)</f>
        <v>2519.7219880230832</v>
      </c>
    </row>
    <row r="204" spans="1:6" ht="16.5" thickBot="1" x14ac:dyDescent="0.3">
      <c r="A204" s="10">
        <f t="shared" si="10"/>
        <v>192</v>
      </c>
      <c r="B204" s="82">
        <f t="shared" si="11"/>
        <v>191829.59730396417</v>
      </c>
      <c r="C204" s="79">
        <f>IF(A204&lt;='Raty równe'!$D$10,$B$13*$H$3/(1-(1+$H$3)^-$D$10),0)</f>
        <v>2519.7219880230832</v>
      </c>
      <c r="D204" s="83">
        <f t="shared" si="8"/>
        <v>2018.3372323299823</v>
      </c>
      <c r="E204" s="80">
        <f t="shared" si="9"/>
        <v>501.38475569310089</v>
      </c>
      <c r="F204" s="84">
        <f>IF('[1]Parametry kredytu'!$C$40=1,C204,C204*'[1]Parametry kredytu'!$H$19)</f>
        <v>2519.7219880230832</v>
      </c>
    </row>
    <row r="205" spans="1:6" ht="16.5" thickBot="1" x14ac:dyDescent="0.3">
      <c r="A205" s="10">
        <f t="shared" si="10"/>
        <v>193</v>
      </c>
      <c r="B205" s="82">
        <f t="shared" si="11"/>
        <v>189811.2600716342</v>
      </c>
      <c r="C205" s="79">
        <f>IF(A205&lt;='Raty równe'!$D$10,$B$13*$H$3/(1-(1+$H$3)^-$D$10),0)</f>
        <v>2519.7219880230832</v>
      </c>
      <c r="D205" s="83">
        <f t="shared" si="8"/>
        <v>2023.6125575892777</v>
      </c>
      <c r="E205" s="80">
        <f t="shared" si="9"/>
        <v>496.10943043380553</v>
      </c>
      <c r="F205" s="84">
        <f>IF('[1]Parametry kredytu'!$C$40=1,C205,C205*'[1]Parametry kredytu'!$H$19)</f>
        <v>2519.7219880230832</v>
      </c>
    </row>
    <row r="206" spans="1:6" ht="16.5" thickBot="1" x14ac:dyDescent="0.3">
      <c r="A206" s="10">
        <f t="shared" si="10"/>
        <v>194</v>
      </c>
      <c r="B206" s="82">
        <f t="shared" si="11"/>
        <v>187787.64751404492</v>
      </c>
      <c r="C206" s="79">
        <f>IF(A206&lt;='Raty równe'!$D$10,$B$13*$H$3/(1-(1+$H$3)^-$D$10),0)</f>
        <v>2519.7219880230832</v>
      </c>
      <c r="D206" s="83">
        <f t="shared" ref="D206:D269" si="12">C206-E206</f>
        <v>2028.9016709589769</v>
      </c>
      <c r="E206" s="80">
        <f t="shared" ref="E206:E269" si="13">B206*$D$9*30/365</f>
        <v>490.82031706410646</v>
      </c>
      <c r="F206" s="84">
        <f>IF('[1]Parametry kredytu'!$C$40=1,C206,C206*'[1]Parametry kredytu'!$H$19)</f>
        <v>2519.7219880230832</v>
      </c>
    </row>
    <row r="207" spans="1:6" ht="16.5" thickBot="1" x14ac:dyDescent="0.3">
      <c r="A207" s="10">
        <f t="shared" ref="A207:A270" si="14">A206+1</f>
        <v>195</v>
      </c>
      <c r="B207" s="82">
        <f t="shared" ref="B207:B270" si="15">B206-D206</f>
        <v>185758.74584308596</v>
      </c>
      <c r="C207" s="79">
        <f>IF(A207&lt;='Raty równe'!$D$10,$B$13*$H$3/(1-(1+$H$3)^-$D$10),0)</f>
        <v>2519.7219880230832</v>
      </c>
      <c r="D207" s="83">
        <f t="shared" si="12"/>
        <v>2034.204608477045</v>
      </c>
      <c r="E207" s="80">
        <f t="shared" si="13"/>
        <v>485.51737954603834</v>
      </c>
      <c r="F207" s="84">
        <f>IF('[1]Parametry kredytu'!$C$40=1,C207,C207*'[1]Parametry kredytu'!$H$19)</f>
        <v>2519.7219880230832</v>
      </c>
    </row>
    <row r="208" spans="1:6" ht="16.5" thickBot="1" x14ac:dyDescent="0.3">
      <c r="A208" s="10">
        <f t="shared" si="14"/>
        <v>196</v>
      </c>
      <c r="B208" s="82">
        <f t="shared" si="15"/>
        <v>183724.54123460891</v>
      </c>
      <c r="C208" s="79">
        <f>IF(A208&lt;='Raty równe'!$D$10,$B$13*$H$3/(1-(1+$H$3)^-$D$10),0)</f>
        <v>2519.7219880230832</v>
      </c>
      <c r="D208" s="83">
        <f t="shared" si="12"/>
        <v>2039.5214062756397</v>
      </c>
      <c r="E208" s="80">
        <f t="shared" si="13"/>
        <v>480.20058174744355</v>
      </c>
      <c r="F208" s="84">
        <f>IF('[1]Parametry kredytu'!$C$40=1,C208,C208*'[1]Parametry kredytu'!$H$19)</f>
        <v>2519.7219880230832</v>
      </c>
    </row>
    <row r="209" spans="1:6" ht="16.5" thickBot="1" x14ac:dyDescent="0.3">
      <c r="A209" s="10">
        <f t="shared" si="14"/>
        <v>197</v>
      </c>
      <c r="B209" s="82">
        <f t="shared" si="15"/>
        <v>181685.01982833329</v>
      </c>
      <c r="C209" s="79">
        <f>IF(A209&lt;='Raty równe'!$D$10,$B$13*$H$3/(1-(1+$H$3)^-$D$10),0)</f>
        <v>2519.7219880230832</v>
      </c>
      <c r="D209" s="83">
        <f t="shared" si="12"/>
        <v>2044.8521005813573</v>
      </c>
      <c r="E209" s="80">
        <f t="shared" si="13"/>
        <v>474.86988744172589</v>
      </c>
      <c r="F209" s="84">
        <f>IF('[1]Parametry kredytu'!$C$40=1,C209,C209*'[1]Parametry kredytu'!$H$19)</f>
        <v>2519.7219880230832</v>
      </c>
    </row>
    <row r="210" spans="1:6" ht="16.5" thickBot="1" x14ac:dyDescent="0.3">
      <c r="A210" s="10">
        <f t="shared" si="14"/>
        <v>198</v>
      </c>
      <c r="B210" s="82">
        <f t="shared" si="15"/>
        <v>179640.16772775192</v>
      </c>
      <c r="C210" s="79">
        <f>IF(A210&lt;='Raty równe'!$D$10,$B$13*$H$3/(1-(1+$H$3)^-$D$10),0)</f>
        <v>2519.7219880230832</v>
      </c>
      <c r="D210" s="83">
        <f t="shared" si="12"/>
        <v>2050.1967277154795</v>
      </c>
      <c r="E210" s="80">
        <f t="shared" si="13"/>
        <v>469.52526030760362</v>
      </c>
      <c r="F210" s="84">
        <f>IF('[1]Parametry kredytu'!$C$40=1,C210,C210*'[1]Parametry kredytu'!$H$19)</f>
        <v>2519.7219880230832</v>
      </c>
    </row>
    <row r="211" spans="1:6" ht="16.5" thickBot="1" x14ac:dyDescent="0.3">
      <c r="A211" s="10">
        <f t="shared" si="14"/>
        <v>199</v>
      </c>
      <c r="B211" s="82">
        <f t="shared" si="15"/>
        <v>177589.97100003643</v>
      </c>
      <c r="C211" s="79">
        <f>IF(A211&lt;='Raty równe'!$D$10,$B$13*$H$3/(1-(1+$H$3)^-$D$10),0)</f>
        <v>2519.7219880230832</v>
      </c>
      <c r="D211" s="83">
        <f t="shared" si="12"/>
        <v>2055.5553240942209</v>
      </c>
      <c r="E211" s="80">
        <f t="shared" si="13"/>
        <v>464.16666392886236</v>
      </c>
      <c r="F211" s="84">
        <f>IF('[1]Parametry kredytu'!$C$40=1,C211,C211*'[1]Parametry kredytu'!$H$19)</f>
        <v>2519.7219880230832</v>
      </c>
    </row>
    <row r="212" spans="1:6" ht="16.5" thickBot="1" x14ac:dyDescent="0.3">
      <c r="A212" s="10">
        <f t="shared" si="14"/>
        <v>200</v>
      </c>
      <c r="B212" s="82">
        <f t="shared" si="15"/>
        <v>175534.4156759422</v>
      </c>
      <c r="C212" s="79">
        <f>IF(A212&lt;='Raty równe'!$D$10,$B$13*$H$3/(1-(1+$H$3)^-$D$10),0)</f>
        <v>2519.7219880230832</v>
      </c>
      <c r="D212" s="83">
        <f t="shared" si="12"/>
        <v>2060.9279262289765</v>
      </c>
      <c r="E212" s="80">
        <f t="shared" si="13"/>
        <v>458.79406179410654</v>
      </c>
      <c r="F212" s="84">
        <f>IF('[1]Parametry kredytu'!$C$40=1,C212,C212*'[1]Parametry kredytu'!$H$19)</f>
        <v>2519.7219880230832</v>
      </c>
    </row>
    <row r="213" spans="1:6" ht="16.5" thickBot="1" x14ac:dyDescent="0.3">
      <c r="A213" s="10">
        <f t="shared" si="14"/>
        <v>201</v>
      </c>
      <c r="B213" s="82">
        <f t="shared" si="15"/>
        <v>173473.48774971324</v>
      </c>
      <c r="C213" s="79">
        <f>IF(A213&lt;='Raty równe'!$D$10,$B$13*$H$3/(1-(1+$H$3)^-$D$10),0)</f>
        <v>2519.7219880230832</v>
      </c>
      <c r="D213" s="83">
        <f t="shared" si="12"/>
        <v>2066.3145707265726</v>
      </c>
      <c r="E213" s="80">
        <f t="shared" si="13"/>
        <v>453.40741729651074</v>
      </c>
      <c r="F213" s="84">
        <f>IF('[1]Parametry kredytu'!$C$40=1,C213,C213*'[1]Parametry kredytu'!$H$19)</f>
        <v>2519.7219880230832</v>
      </c>
    </row>
    <row r="214" spans="1:6" ht="16.5" thickBot="1" x14ac:dyDescent="0.3">
      <c r="A214" s="10">
        <f t="shared" si="14"/>
        <v>202</v>
      </c>
      <c r="B214" s="82">
        <f t="shared" si="15"/>
        <v>171407.17317898668</v>
      </c>
      <c r="C214" s="79">
        <f>IF(A214&lt;='Raty równe'!$D$10,$B$13*$H$3/(1-(1+$H$3)^-$D$10),0)</f>
        <v>2519.7219880230832</v>
      </c>
      <c r="D214" s="83">
        <f t="shared" si="12"/>
        <v>2071.7152942895127</v>
      </c>
      <c r="E214" s="80">
        <f t="shared" si="13"/>
        <v>448.00669373357073</v>
      </c>
      <c r="F214" s="84">
        <f>IF('[1]Parametry kredytu'!$C$40=1,C214,C214*'[1]Parametry kredytu'!$H$19)</f>
        <v>2519.7219880230832</v>
      </c>
    </row>
    <row r="215" spans="1:6" ht="16.5" thickBot="1" x14ac:dyDescent="0.3">
      <c r="A215" s="10">
        <f t="shared" si="14"/>
        <v>203</v>
      </c>
      <c r="B215" s="82">
        <f t="shared" si="15"/>
        <v>169335.45788469716</v>
      </c>
      <c r="C215" s="79">
        <f>IF(A215&lt;='Raty równe'!$D$10,$B$13*$H$3/(1-(1+$H$3)^-$D$10),0)</f>
        <v>2519.7219880230832</v>
      </c>
      <c r="D215" s="83">
        <f t="shared" si="12"/>
        <v>2077.1301337162308</v>
      </c>
      <c r="E215" s="80">
        <f t="shared" si="13"/>
        <v>442.59185430685233</v>
      </c>
      <c r="F215" s="84">
        <f>IF('[1]Parametry kredytu'!$C$40=1,C215,C215*'[1]Parametry kredytu'!$H$19)</f>
        <v>2519.7219880230832</v>
      </c>
    </row>
    <row r="216" spans="1:6" ht="16.5" thickBot="1" x14ac:dyDescent="0.3">
      <c r="A216" s="10">
        <f t="shared" si="14"/>
        <v>204</v>
      </c>
      <c r="B216" s="82">
        <f t="shared" si="15"/>
        <v>167258.32775098091</v>
      </c>
      <c r="C216" s="79">
        <f>IF(A216&lt;='Raty równe'!$D$10,$B$13*$H$3/(1-(1+$H$3)^-$D$10),0)</f>
        <v>2519.7219880230832</v>
      </c>
      <c r="D216" s="83">
        <f t="shared" si="12"/>
        <v>2082.5591259013413</v>
      </c>
      <c r="E216" s="80">
        <f t="shared" si="13"/>
        <v>437.16286212174191</v>
      </c>
      <c r="F216" s="84">
        <f>IF('[1]Parametry kredytu'!$C$40=1,C216,C216*'[1]Parametry kredytu'!$H$19)</f>
        <v>2519.7219880230832</v>
      </c>
    </row>
    <row r="217" spans="1:6" ht="16.5" thickBot="1" x14ac:dyDescent="0.3">
      <c r="A217" s="10">
        <f t="shared" si="14"/>
        <v>205</v>
      </c>
      <c r="B217" s="82">
        <f t="shared" si="15"/>
        <v>165175.76862507957</v>
      </c>
      <c r="C217" s="79">
        <f>IF(A217&lt;='Raty równe'!$D$10,$B$13*$H$3/(1-(1+$H$3)^-$D$10),0)</f>
        <v>2519.7219880230832</v>
      </c>
      <c r="D217" s="83">
        <f t="shared" si="12"/>
        <v>2088.002307835889</v>
      </c>
      <c r="E217" s="80">
        <f t="shared" si="13"/>
        <v>431.71968018719434</v>
      </c>
      <c r="F217" s="84">
        <f>IF('[1]Parametry kredytu'!$C$40=1,C217,C217*'[1]Parametry kredytu'!$H$19)</f>
        <v>2519.7219880230832</v>
      </c>
    </row>
    <row r="218" spans="1:6" ht="16.5" thickBot="1" x14ac:dyDescent="0.3">
      <c r="A218" s="10">
        <f t="shared" si="14"/>
        <v>206</v>
      </c>
      <c r="B218" s="82">
        <f t="shared" si="15"/>
        <v>163087.76631724369</v>
      </c>
      <c r="C218" s="79">
        <f>IF(A218&lt;='Raty równe'!$D$10,$B$13*$H$3/(1-(1+$H$3)^-$D$10),0)</f>
        <v>2519.7219880230832</v>
      </c>
      <c r="D218" s="83">
        <f t="shared" si="12"/>
        <v>2093.4597166076023</v>
      </c>
      <c r="E218" s="80">
        <f t="shared" si="13"/>
        <v>426.26227141548082</v>
      </c>
      <c r="F218" s="84">
        <f>IF('[1]Parametry kredytu'!$C$40=1,C218,C218*'[1]Parametry kredytu'!$H$19)</f>
        <v>2519.7219880230832</v>
      </c>
    </row>
    <row r="219" spans="1:6" ht="16.5" thickBot="1" x14ac:dyDescent="0.3">
      <c r="A219" s="10">
        <f t="shared" si="14"/>
        <v>207</v>
      </c>
      <c r="B219" s="82">
        <f t="shared" si="15"/>
        <v>160994.30660063608</v>
      </c>
      <c r="C219" s="79">
        <f>IF(A219&lt;='Raty równe'!$D$10,$B$13*$H$3/(1-(1+$H$3)^-$D$10),0)</f>
        <v>2519.7219880230832</v>
      </c>
      <c r="D219" s="83">
        <f t="shared" si="12"/>
        <v>2098.9313894011466</v>
      </c>
      <c r="E219" s="80">
        <f t="shared" si="13"/>
        <v>420.79059862193657</v>
      </c>
      <c r="F219" s="84">
        <f>IF('[1]Parametry kredytu'!$C$40=1,C219,C219*'[1]Parametry kredytu'!$H$19)</f>
        <v>2519.7219880230832</v>
      </c>
    </row>
    <row r="220" spans="1:6" ht="16.5" thickBot="1" x14ac:dyDescent="0.3">
      <c r="A220" s="10">
        <f t="shared" si="14"/>
        <v>208</v>
      </c>
      <c r="B220" s="82">
        <f t="shared" si="15"/>
        <v>158895.37521123493</v>
      </c>
      <c r="C220" s="79">
        <f>IF(A220&lt;='Raty równe'!$D$10,$B$13*$H$3/(1-(1+$H$3)^-$D$10),0)</f>
        <v>2519.7219880230832</v>
      </c>
      <c r="D220" s="83">
        <f t="shared" si="12"/>
        <v>2104.4173634983758</v>
      </c>
      <c r="E220" s="80">
        <f t="shared" si="13"/>
        <v>415.30462452470721</v>
      </c>
      <c r="F220" s="84">
        <f>IF('[1]Parametry kredytu'!$C$40=1,C220,C220*'[1]Parametry kredytu'!$H$19)</f>
        <v>2519.7219880230832</v>
      </c>
    </row>
    <row r="221" spans="1:6" ht="16.5" thickBot="1" x14ac:dyDescent="0.3">
      <c r="A221" s="10">
        <f t="shared" si="14"/>
        <v>209</v>
      </c>
      <c r="B221" s="82">
        <f t="shared" si="15"/>
        <v>156790.95784773654</v>
      </c>
      <c r="C221" s="79">
        <f>IF(A221&lt;='Raty równe'!$D$10,$B$13*$H$3/(1-(1+$H$3)^-$D$10),0)</f>
        <v>2519.7219880230832</v>
      </c>
      <c r="D221" s="83">
        <f t="shared" si="12"/>
        <v>2109.9176762785883</v>
      </c>
      <c r="E221" s="80">
        <f t="shared" si="13"/>
        <v>409.80431174449495</v>
      </c>
      <c r="F221" s="84">
        <f>IF('[1]Parametry kredytu'!$C$40=1,C221,C221*'[1]Parametry kredytu'!$H$19)</f>
        <v>2519.7219880230832</v>
      </c>
    </row>
    <row r="222" spans="1:6" ht="16.5" thickBot="1" x14ac:dyDescent="0.3">
      <c r="A222" s="10">
        <f t="shared" si="14"/>
        <v>210</v>
      </c>
      <c r="B222" s="82">
        <f t="shared" si="15"/>
        <v>154681.04017145795</v>
      </c>
      <c r="C222" s="79">
        <f>IF(A222&lt;='Raty równe'!$D$10,$B$13*$H$3/(1-(1+$H$3)^-$D$10),0)</f>
        <v>2519.7219880230832</v>
      </c>
      <c r="D222" s="83">
        <f t="shared" si="12"/>
        <v>2115.4323652187795</v>
      </c>
      <c r="E222" s="80">
        <f t="shared" si="13"/>
        <v>404.2896228043038</v>
      </c>
      <c r="F222" s="84">
        <f>IF('[1]Parametry kredytu'!$C$40=1,C222,C222*'[1]Parametry kredytu'!$H$19)</f>
        <v>2519.7219880230832</v>
      </c>
    </row>
    <row r="223" spans="1:6" ht="16.5" thickBot="1" x14ac:dyDescent="0.3">
      <c r="A223" s="10">
        <f t="shared" si="14"/>
        <v>211</v>
      </c>
      <c r="B223" s="82">
        <f t="shared" si="15"/>
        <v>152565.60780623916</v>
      </c>
      <c r="C223" s="79">
        <f>IF(A223&lt;='Raty równe'!$D$10,$B$13*$H$3/(1-(1+$H$3)^-$D$10),0)</f>
        <v>2519.7219880230832</v>
      </c>
      <c r="D223" s="83">
        <f t="shared" si="12"/>
        <v>2120.9614678938992</v>
      </c>
      <c r="E223" s="80">
        <f t="shared" si="13"/>
        <v>398.76052012918399</v>
      </c>
      <c r="F223" s="84">
        <f>IF('[1]Parametry kredytu'!$C$40=1,C223,C223*'[1]Parametry kredytu'!$H$19)</f>
        <v>2519.7219880230832</v>
      </c>
    </row>
    <row r="224" spans="1:6" ht="16.5" thickBot="1" x14ac:dyDescent="0.3">
      <c r="A224" s="10">
        <f t="shared" si="14"/>
        <v>212</v>
      </c>
      <c r="B224" s="82">
        <f t="shared" si="15"/>
        <v>150444.64633834525</v>
      </c>
      <c r="C224" s="79">
        <f>IF(A224&lt;='Raty równe'!$D$10,$B$13*$H$3/(1-(1+$H$3)^-$D$10),0)</f>
        <v>2519.7219880230832</v>
      </c>
      <c r="D224" s="83">
        <f t="shared" si="12"/>
        <v>2126.5050219771069</v>
      </c>
      <c r="E224" s="80">
        <f t="shared" si="13"/>
        <v>393.21696604597639</v>
      </c>
      <c r="F224" s="84">
        <f>IF('[1]Parametry kredytu'!$C$40=1,C224,C224*'[1]Parametry kredytu'!$H$19)</f>
        <v>2519.7219880230832</v>
      </c>
    </row>
    <row r="225" spans="1:6" ht="16.5" thickBot="1" x14ac:dyDescent="0.3">
      <c r="A225" s="10">
        <f t="shared" si="14"/>
        <v>213</v>
      </c>
      <c r="B225" s="82">
        <f t="shared" si="15"/>
        <v>148318.14131636816</v>
      </c>
      <c r="C225" s="79">
        <f>IF(A225&lt;='Raty równe'!$D$10,$B$13*$H$3/(1-(1+$H$3)^-$D$10),0)</f>
        <v>2519.7219880230832</v>
      </c>
      <c r="D225" s="83">
        <f t="shared" si="12"/>
        <v>2132.0630652400278</v>
      </c>
      <c r="E225" s="80">
        <f t="shared" si="13"/>
        <v>387.6589227830554</v>
      </c>
      <c r="F225" s="84">
        <f>IF('[1]Parametry kredytu'!$C$40=1,C225,C225*'[1]Parametry kredytu'!$H$19)</f>
        <v>2519.7219880230832</v>
      </c>
    </row>
    <row r="226" spans="1:6" ht="16.5" thickBot="1" x14ac:dyDescent="0.3">
      <c r="A226" s="10">
        <f t="shared" si="14"/>
        <v>214</v>
      </c>
      <c r="B226" s="82">
        <f t="shared" si="15"/>
        <v>146186.07825112814</v>
      </c>
      <c r="C226" s="79">
        <f>IF(A226&lt;='Raty równe'!$D$10,$B$13*$H$3/(1-(1+$H$3)^-$D$10),0)</f>
        <v>2519.7219880230832</v>
      </c>
      <c r="D226" s="83">
        <f t="shared" si="12"/>
        <v>2137.6356355530115</v>
      </c>
      <c r="E226" s="80">
        <f t="shared" si="13"/>
        <v>382.08635247007192</v>
      </c>
      <c r="F226" s="84">
        <f>IF('[1]Parametry kredytu'!$C$40=1,C226,C226*'[1]Parametry kredytu'!$H$19)</f>
        <v>2519.7219880230832</v>
      </c>
    </row>
    <row r="227" spans="1:6" ht="16.5" thickBot="1" x14ac:dyDescent="0.3">
      <c r="A227" s="10">
        <f t="shared" si="14"/>
        <v>215</v>
      </c>
      <c r="B227" s="82">
        <f t="shared" si="15"/>
        <v>144048.44261557513</v>
      </c>
      <c r="C227" s="79">
        <f>IF(A227&lt;='Raty równe'!$D$10,$B$13*$H$3/(1-(1+$H$3)^-$D$10),0)</f>
        <v>2519.7219880230832</v>
      </c>
      <c r="D227" s="83">
        <f t="shared" si="12"/>
        <v>2143.2227708853884</v>
      </c>
      <c r="E227" s="80">
        <f t="shared" si="13"/>
        <v>376.49921713769498</v>
      </c>
      <c r="F227" s="84">
        <f>IF('[1]Parametry kredytu'!$C$40=1,C227,C227*'[1]Parametry kredytu'!$H$19)</f>
        <v>2519.7219880230832</v>
      </c>
    </row>
    <row r="228" spans="1:6" ht="16.5" thickBot="1" x14ac:dyDescent="0.3">
      <c r="A228" s="10">
        <f t="shared" si="14"/>
        <v>216</v>
      </c>
      <c r="B228" s="82">
        <f t="shared" si="15"/>
        <v>141905.21984468974</v>
      </c>
      <c r="C228" s="79">
        <f>IF(A228&lt;='Raty równe'!$D$10,$B$13*$H$3/(1-(1+$H$3)^-$D$10),0)</f>
        <v>2519.7219880230832</v>
      </c>
      <c r="D228" s="83">
        <f t="shared" si="12"/>
        <v>2148.8245093057299</v>
      </c>
      <c r="E228" s="80">
        <f t="shared" si="13"/>
        <v>370.89747871735352</v>
      </c>
      <c r="F228" s="84">
        <f>IF('[1]Parametry kredytu'!$C$40=1,C228,C228*'[1]Parametry kredytu'!$H$19)</f>
        <v>2519.7219880230832</v>
      </c>
    </row>
    <row r="229" spans="1:6" ht="16.5" thickBot="1" x14ac:dyDescent="0.3">
      <c r="A229" s="10">
        <f t="shared" si="14"/>
        <v>217</v>
      </c>
      <c r="B229" s="82">
        <f t="shared" si="15"/>
        <v>139756.395335384</v>
      </c>
      <c r="C229" s="79">
        <f>IF(A229&lt;='Raty równe'!$D$10,$B$13*$H$3/(1-(1+$H$3)^-$D$10),0)</f>
        <v>2519.7219880230832</v>
      </c>
      <c r="D229" s="83">
        <f t="shared" si="12"/>
        <v>2154.440888982107</v>
      </c>
      <c r="E229" s="80">
        <f t="shared" si="13"/>
        <v>365.2810990409763</v>
      </c>
      <c r="F229" s="84">
        <f>IF('[1]Parametry kredytu'!$C$40=1,C229,C229*'[1]Parametry kredytu'!$H$19)</f>
        <v>2519.7219880230832</v>
      </c>
    </row>
    <row r="230" spans="1:6" ht="16.5" thickBot="1" x14ac:dyDescent="0.3">
      <c r="A230" s="10">
        <f t="shared" si="14"/>
        <v>218</v>
      </c>
      <c r="B230" s="82">
        <f t="shared" si="15"/>
        <v>137601.95444640188</v>
      </c>
      <c r="C230" s="79">
        <f>IF(A230&lt;='Raty równe'!$D$10,$B$13*$H$3/(1-(1+$H$3)^-$D$10),0)</f>
        <v>2519.7219880230832</v>
      </c>
      <c r="D230" s="83">
        <f t="shared" si="12"/>
        <v>2160.0719481823508</v>
      </c>
      <c r="E230" s="80">
        <f t="shared" si="13"/>
        <v>359.65003984073269</v>
      </c>
      <c r="F230" s="84">
        <f>IF('[1]Parametry kredytu'!$C$40=1,C230,C230*'[1]Parametry kredytu'!$H$19)</f>
        <v>2519.7219880230832</v>
      </c>
    </row>
    <row r="231" spans="1:6" ht="16.5" thickBot="1" x14ac:dyDescent="0.3">
      <c r="A231" s="10">
        <f t="shared" si="14"/>
        <v>219</v>
      </c>
      <c r="B231" s="82">
        <f t="shared" si="15"/>
        <v>135441.88249821952</v>
      </c>
      <c r="C231" s="79">
        <f>IF(A231&lt;='Raty równe'!$D$10,$B$13*$H$3/(1-(1+$H$3)^-$D$10),0)</f>
        <v>2519.7219880230832</v>
      </c>
      <c r="D231" s="83">
        <f t="shared" si="12"/>
        <v>2165.7177252743122</v>
      </c>
      <c r="E231" s="80">
        <f t="shared" si="13"/>
        <v>354.00426274877105</v>
      </c>
      <c r="F231" s="84">
        <f>IF('[1]Parametry kredytu'!$C$40=1,C231,C231*'[1]Parametry kredytu'!$H$19)</f>
        <v>2519.7219880230832</v>
      </c>
    </row>
    <row r="232" spans="1:6" ht="16.5" thickBot="1" x14ac:dyDescent="0.3">
      <c r="A232" s="10">
        <f t="shared" si="14"/>
        <v>220</v>
      </c>
      <c r="B232" s="82">
        <f t="shared" si="15"/>
        <v>133276.16477294522</v>
      </c>
      <c r="C232" s="79">
        <f>IF(A232&lt;='Raty równe'!$D$10,$B$13*$H$3/(1-(1+$H$3)^-$D$10),0)</f>
        <v>2519.7219880230832</v>
      </c>
      <c r="D232" s="83">
        <f t="shared" si="12"/>
        <v>2171.3782587261248</v>
      </c>
      <c r="E232" s="80">
        <f t="shared" si="13"/>
        <v>348.34372929695826</v>
      </c>
      <c r="F232" s="84">
        <f>IF('[1]Parametry kredytu'!$C$40=1,C232,C232*'[1]Parametry kredytu'!$H$19)</f>
        <v>2519.7219880230832</v>
      </c>
    </row>
    <row r="233" spans="1:6" ht="16.5" thickBot="1" x14ac:dyDescent="0.3">
      <c r="A233" s="10">
        <f t="shared" si="14"/>
        <v>221</v>
      </c>
      <c r="B233" s="82">
        <f t="shared" si="15"/>
        <v>131104.7865142191</v>
      </c>
      <c r="C233" s="79">
        <f>IF(A233&lt;='Raty równe'!$D$10,$B$13*$H$3/(1-(1+$H$3)^-$D$10),0)</f>
        <v>2519.7219880230832</v>
      </c>
      <c r="D233" s="83">
        <f t="shared" si="12"/>
        <v>2177.0535871064667</v>
      </c>
      <c r="E233" s="80">
        <f t="shared" si="13"/>
        <v>342.66840091661652</v>
      </c>
      <c r="F233" s="84">
        <f>IF('[1]Parametry kredytu'!$C$40=1,C233,C233*'[1]Parametry kredytu'!$H$19)</f>
        <v>2519.7219880230832</v>
      </c>
    </row>
    <row r="234" spans="1:6" ht="16.5" thickBot="1" x14ac:dyDescent="0.3">
      <c r="A234" s="10">
        <f t="shared" si="14"/>
        <v>222</v>
      </c>
      <c r="B234" s="82">
        <f t="shared" si="15"/>
        <v>128927.73292711264</v>
      </c>
      <c r="C234" s="79">
        <f>IF(A234&lt;='Raty równe'!$D$10,$B$13*$H$3/(1-(1+$H$3)^-$D$10),0)</f>
        <v>2519.7219880230832</v>
      </c>
      <c r="D234" s="83">
        <f t="shared" si="12"/>
        <v>2182.7437490848215</v>
      </c>
      <c r="E234" s="80">
        <f t="shared" si="13"/>
        <v>336.97823893826154</v>
      </c>
      <c r="F234" s="84">
        <f>IF('[1]Parametry kredytu'!$C$40=1,C234,C234*'[1]Parametry kredytu'!$H$19)</f>
        <v>2519.7219880230832</v>
      </c>
    </row>
    <row r="235" spans="1:6" ht="16.5" thickBot="1" x14ac:dyDescent="0.3">
      <c r="A235" s="10">
        <f t="shared" si="14"/>
        <v>223</v>
      </c>
      <c r="B235" s="82">
        <f t="shared" si="15"/>
        <v>126744.98917802781</v>
      </c>
      <c r="C235" s="79">
        <f>IF(A235&lt;='Raty równe'!$D$10,$B$13*$H$3/(1-(1+$H$3)^-$D$10),0)</f>
        <v>2519.7219880230832</v>
      </c>
      <c r="D235" s="83">
        <f t="shared" si="12"/>
        <v>2188.4487834317447</v>
      </c>
      <c r="E235" s="80">
        <f t="shared" si="13"/>
        <v>331.27320459133847</v>
      </c>
      <c r="F235" s="84">
        <f>IF('[1]Parametry kredytu'!$C$40=1,C235,C235*'[1]Parametry kredytu'!$H$19)</f>
        <v>2519.7219880230832</v>
      </c>
    </row>
    <row r="236" spans="1:6" ht="16.5" thickBot="1" x14ac:dyDescent="0.3">
      <c r="A236" s="10">
        <f t="shared" si="14"/>
        <v>224</v>
      </c>
      <c r="B236" s="82">
        <f t="shared" si="15"/>
        <v>124556.54039459607</v>
      </c>
      <c r="C236" s="79">
        <f>IF(A236&lt;='Raty równe'!$D$10,$B$13*$H$3/(1-(1+$H$3)^-$D$10),0)</f>
        <v>2519.7219880230832</v>
      </c>
      <c r="D236" s="83">
        <f t="shared" si="12"/>
        <v>2194.1687290191253</v>
      </c>
      <c r="E236" s="80">
        <f t="shared" si="13"/>
        <v>325.55325900395798</v>
      </c>
      <c r="F236" s="84">
        <f>IF('[1]Parametry kredytu'!$C$40=1,C236,C236*'[1]Parametry kredytu'!$H$19)</f>
        <v>2519.7219880230832</v>
      </c>
    </row>
    <row r="237" spans="1:6" ht="16.5" thickBot="1" x14ac:dyDescent="0.3">
      <c r="A237" s="10">
        <f t="shared" si="14"/>
        <v>225</v>
      </c>
      <c r="B237" s="82">
        <f t="shared" si="15"/>
        <v>122362.37166557695</v>
      </c>
      <c r="C237" s="79">
        <f>IF(A237&lt;='Raty równe'!$D$10,$B$13*$H$3/(1-(1+$H$3)^-$D$10),0)</f>
        <v>2519.7219880230832</v>
      </c>
      <c r="D237" s="83">
        <f t="shared" si="12"/>
        <v>2199.903624820452</v>
      </c>
      <c r="E237" s="80">
        <f t="shared" si="13"/>
        <v>319.8183632026313</v>
      </c>
      <c r="F237" s="84">
        <f>IF('[1]Parametry kredytu'!$C$40=1,C237,C237*'[1]Parametry kredytu'!$H$19)</f>
        <v>2519.7219880230832</v>
      </c>
    </row>
    <row r="238" spans="1:6" ht="16.5" thickBot="1" x14ac:dyDescent="0.3">
      <c r="A238" s="10">
        <f t="shared" si="14"/>
        <v>226</v>
      </c>
      <c r="B238" s="82">
        <f t="shared" si="15"/>
        <v>120162.4680407565</v>
      </c>
      <c r="C238" s="79">
        <f>IF(A238&lt;='Raty równe'!$D$10,$B$13*$H$3/(1-(1+$H$3)^-$D$10),0)</f>
        <v>2519.7219880230832</v>
      </c>
      <c r="D238" s="83">
        <f t="shared" si="12"/>
        <v>2205.6535099110783</v>
      </c>
      <c r="E238" s="80">
        <f t="shared" si="13"/>
        <v>314.0684781120047</v>
      </c>
      <c r="F238" s="84">
        <f>IF('[1]Parametry kredytu'!$C$40=1,C238,C238*'[1]Parametry kredytu'!$H$19)</f>
        <v>2519.7219880230832</v>
      </c>
    </row>
    <row r="239" spans="1:6" ht="16.5" thickBot="1" x14ac:dyDescent="0.3">
      <c r="A239" s="10">
        <f t="shared" si="14"/>
        <v>227</v>
      </c>
      <c r="B239" s="82">
        <f t="shared" si="15"/>
        <v>117956.81453084543</v>
      </c>
      <c r="C239" s="79">
        <f>IF(A239&lt;='Raty równe'!$D$10,$B$13*$H$3/(1-(1+$H$3)^-$D$10),0)</f>
        <v>2519.7219880230832</v>
      </c>
      <c r="D239" s="83">
        <f t="shared" si="12"/>
        <v>2211.4184234684899</v>
      </c>
      <c r="E239" s="80">
        <f t="shared" si="13"/>
        <v>308.30356455459327</v>
      </c>
      <c r="F239" s="84">
        <f>IF('[1]Parametry kredytu'!$C$40=1,C239,C239*'[1]Parametry kredytu'!$H$19)</f>
        <v>2519.7219880230832</v>
      </c>
    </row>
    <row r="240" spans="1:6" ht="16.5" thickBot="1" x14ac:dyDescent="0.3">
      <c r="A240" s="10">
        <f t="shared" si="14"/>
        <v>228</v>
      </c>
      <c r="B240" s="82">
        <f t="shared" si="15"/>
        <v>115745.39610737693</v>
      </c>
      <c r="C240" s="79">
        <f>IF(A240&lt;='Raty równe'!$D$10,$B$13*$H$3/(1-(1+$H$3)^-$D$10),0)</f>
        <v>2519.7219880230832</v>
      </c>
      <c r="D240" s="83">
        <f t="shared" si="12"/>
        <v>2217.1984047725691</v>
      </c>
      <c r="E240" s="80">
        <f t="shared" si="13"/>
        <v>302.52358325051392</v>
      </c>
      <c r="F240" s="84">
        <f>IF('[1]Parametry kredytu'!$C$40=1,C240,C240*'[1]Parametry kredytu'!$H$19)</f>
        <v>2519.7219880230832</v>
      </c>
    </row>
    <row r="241" spans="1:6" ht="16.5" thickBot="1" x14ac:dyDescent="0.3">
      <c r="A241" s="10">
        <f t="shared" si="14"/>
        <v>229</v>
      </c>
      <c r="B241" s="82">
        <f t="shared" si="15"/>
        <v>113528.19770260436</v>
      </c>
      <c r="C241" s="79">
        <f>IF(A241&lt;='Raty równe'!$D$10,$B$13*$H$3/(1-(1+$H$3)^-$D$10),0)</f>
        <v>2519.7219880230832</v>
      </c>
      <c r="D241" s="83">
        <f t="shared" si="12"/>
        <v>2222.9934932058654</v>
      </c>
      <c r="E241" s="80">
        <f t="shared" si="13"/>
        <v>296.72849481721795</v>
      </c>
      <c r="F241" s="84">
        <f>IF('[1]Parametry kredytu'!$C$40=1,C241,C241*'[1]Parametry kredytu'!$H$19)</f>
        <v>2519.7219880230832</v>
      </c>
    </row>
    <row r="242" spans="1:6" ht="16.5" thickBot="1" x14ac:dyDescent="0.3">
      <c r="A242" s="10">
        <f t="shared" si="14"/>
        <v>230</v>
      </c>
      <c r="B242" s="82">
        <f t="shared" si="15"/>
        <v>111305.20420939849</v>
      </c>
      <c r="C242" s="79">
        <f>IF(A242&lt;='Raty równe'!$D$10,$B$13*$H$3/(1-(1+$H$3)^-$D$10),0)</f>
        <v>2519.7219880230832</v>
      </c>
      <c r="D242" s="83">
        <f t="shared" si="12"/>
        <v>2228.8037282538608</v>
      </c>
      <c r="E242" s="80">
        <f t="shared" si="13"/>
        <v>290.9182597692224</v>
      </c>
      <c r="F242" s="84">
        <f>IF('[1]Parametry kredytu'!$C$40=1,C242,C242*'[1]Parametry kredytu'!$H$19)</f>
        <v>2519.7219880230832</v>
      </c>
    </row>
    <row r="243" spans="1:6" ht="16.5" thickBot="1" x14ac:dyDescent="0.3">
      <c r="A243" s="10">
        <f t="shared" si="14"/>
        <v>231</v>
      </c>
      <c r="B243" s="82">
        <f t="shared" si="15"/>
        <v>109076.40048114464</v>
      </c>
      <c r="C243" s="79">
        <f>IF(A243&lt;='Raty równe'!$D$10,$B$13*$H$3/(1-(1+$H$3)^-$D$10),0)</f>
        <v>2519.7219880230832</v>
      </c>
      <c r="D243" s="83">
        <f t="shared" si="12"/>
        <v>2234.6291495052419</v>
      </c>
      <c r="E243" s="80">
        <f t="shared" si="13"/>
        <v>285.09283851784107</v>
      </c>
      <c r="F243" s="84">
        <f>IF('[1]Parametry kredytu'!$C$40=1,C243,C243*'[1]Parametry kredytu'!$H$19)</f>
        <v>2519.7219880230832</v>
      </c>
    </row>
    <row r="244" spans="1:6" ht="16.5" thickBot="1" x14ac:dyDescent="0.3">
      <c r="A244" s="10">
        <f t="shared" si="14"/>
        <v>232</v>
      </c>
      <c r="B244" s="82">
        <f t="shared" si="15"/>
        <v>106841.77133163939</v>
      </c>
      <c r="C244" s="79">
        <f>IF(A244&lt;='Raty równe'!$D$10,$B$13*$H$3/(1-(1+$H$3)^-$D$10),0)</f>
        <v>2519.7219880230832</v>
      </c>
      <c r="D244" s="83">
        <f t="shared" si="12"/>
        <v>2240.469796652168</v>
      </c>
      <c r="E244" s="80">
        <f t="shared" si="13"/>
        <v>279.25219137091506</v>
      </c>
      <c r="F244" s="84">
        <f>IF('[1]Parametry kredytu'!$C$40=1,C244,C244*'[1]Parametry kredytu'!$H$19)</f>
        <v>2519.7219880230832</v>
      </c>
    </row>
    <row r="245" spans="1:6" ht="16.5" thickBot="1" x14ac:dyDescent="0.3">
      <c r="A245" s="10">
        <f t="shared" si="14"/>
        <v>233</v>
      </c>
      <c r="B245" s="82">
        <f t="shared" si="15"/>
        <v>104601.30153498723</v>
      </c>
      <c r="C245" s="79">
        <f>IF(A245&lt;='Raty równe'!$D$10,$B$13*$H$3/(1-(1+$H$3)^-$D$10),0)</f>
        <v>2519.7219880230832</v>
      </c>
      <c r="D245" s="83">
        <f t="shared" si="12"/>
        <v>2246.3257094905412</v>
      </c>
      <c r="E245" s="80">
        <f t="shared" si="13"/>
        <v>273.396278532542</v>
      </c>
      <c r="F245" s="84">
        <f>IF('[1]Parametry kredytu'!$C$40=1,C245,C245*'[1]Parametry kredytu'!$H$19)</f>
        <v>2519.7219880230832</v>
      </c>
    </row>
    <row r="246" spans="1:6" ht="16.5" thickBot="1" x14ac:dyDescent="0.3">
      <c r="A246" s="10">
        <f t="shared" si="14"/>
        <v>234</v>
      </c>
      <c r="B246" s="82">
        <f t="shared" si="15"/>
        <v>102354.97582549669</v>
      </c>
      <c r="C246" s="79">
        <f>IF(A246&lt;='Raty równe'!$D$10,$B$13*$H$3/(1-(1+$H$3)^-$D$10),0)</f>
        <v>2519.7219880230832</v>
      </c>
      <c r="D246" s="83">
        <f t="shared" si="12"/>
        <v>2252.1969279202781</v>
      </c>
      <c r="E246" s="80">
        <f t="shared" si="13"/>
        <v>267.52506010280507</v>
      </c>
      <c r="F246" s="84">
        <f>IF('[1]Parametry kredytu'!$C$40=1,C246,C246*'[1]Parametry kredytu'!$H$19)</f>
        <v>2519.7219880230832</v>
      </c>
    </row>
    <row r="247" spans="1:6" ht="16.5" thickBot="1" x14ac:dyDescent="0.3">
      <c r="A247" s="10">
        <f t="shared" si="14"/>
        <v>235</v>
      </c>
      <c r="B247" s="82">
        <f t="shared" si="15"/>
        <v>100102.77889757641</v>
      </c>
      <c r="C247" s="79">
        <f>IF(A247&lt;='Raty równe'!$D$10,$B$13*$H$3/(1-(1+$H$3)^-$D$10),0)</f>
        <v>2519.7219880230832</v>
      </c>
      <c r="D247" s="83">
        <f t="shared" si="12"/>
        <v>2258.083491945582</v>
      </c>
      <c r="E247" s="80">
        <f t="shared" si="13"/>
        <v>261.63849607750109</v>
      </c>
      <c r="F247" s="84">
        <f>IF('[1]Parametry kredytu'!$C$40=1,C247,C247*'[1]Parametry kredytu'!$H$19)</f>
        <v>2519.7219880230832</v>
      </c>
    </row>
    <row r="248" spans="1:6" ht="16.5" thickBot="1" x14ac:dyDescent="0.3">
      <c r="A248" s="10">
        <f t="shared" si="14"/>
        <v>236</v>
      </c>
      <c r="B248" s="82">
        <f t="shared" si="15"/>
        <v>97844.695405630831</v>
      </c>
      <c r="C248" s="79">
        <f>IF(A248&lt;='Raty równe'!$D$10,$B$13*$H$3/(1-(1+$H$3)^-$D$10),0)</f>
        <v>2519.7219880230832</v>
      </c>
      <c r="D248" s="83">
        <f t="shared" si="12"/>
        <v>2263.985441675215</v>
      </c>
      <c r="E248" s="80">
        <f t="shared" si="13"/>
        <v>255.736546347868</v>
      </c>
      <c r="F248" s="84">
        <f>IF('[1]Parametry kredytu'!$C$40=1,C248,C248*'[1]Parametry kredytu'!$H$19)</f>
        <v>2519.7219880230832</v>
      </c>
    </row>
    <row r="249" spans="1:6" ht="16.5" thickBot="1" x14ac:dyDescent="0.3">
      <c r="A249" s="10">
        <f t="shared" si="14"/>
        <v>237</v>
      </c>
      <c r="B249" s="82">
        <f t="shared" si="15"/>
        <v>95580.709963955611</v>
      </c>
      <c r="C249" s="79">
        <f>IF(A249&lt;='Raty równe'!$D$10,$B$13*$H$3/(1-(1+$H$3)^-$D$10),0)</f>
        <v>2519.7219880230832</v>
      </c>
      <c r="D249" s="83">
        <f t="shared" si="12"/>
        <v>2269.9028173227716</v>
      </c>
      <c r="E249" s="80">
        <f t="shared" si="13"/>
        <v>249.81917070031136</v>
      </c>
      <c r="F249" s="84">
        <f>IF('[1]Parametry kredytu'!$C$40=1,C249,C249*'[1]Parametry kredytu'!$H$19)</f>
        <v>2519.7219880230832</v>
      </c>
    </row>
    <row r="250" spans="1:6" ht="16.5" thickBot="1" x14ac:dyDescent="0.3">
      <c r="A250" s="10">
        <f t="shared" si="14"/>
        <v>238</v>
      </c>
      <c r="B250" s="82">
        <f t="shared" si="15"/>
        <v>93310.80714663284</v>
      </c>
      <c r="C250" s="79">
        <f>IF(A250&lt;='Raty równe'!$D$10,$B$13*$H$3/(1-(1+$H$3)^-$D$10),0)</f>
        <v>2519.7219880230832</v>
      </c>
      <c r="D250" s="83">
        <f t="shared" si="12"/>
        <v>2275.8356592069526</v>
      </c>
      <c r="E250" s="80">
        <f t="shared" si="13"/>
        <v>243.88632881613077</v>
      </c>
      <c r="F250" s="84">
        <f>IF('[1]Parametry kredytu'!$C$40=1,C250,C250*'[1]Parametry kredytu'!$H$19)</f>
        <v>2519.7219880230832</v>
      </c>
    </row>
    <row r="251" spans="1:6" ht="16.5" thickBot="1" x14ac:dyDescent="0.3">
      <c r="A251" s="10">
        <f t="shared" si="14"/>
        <v>239</v>
      </c>
      <c r="B251" s="82">
        <f t="shared" si="15"/>
        <v>91034.971487425893</v>
      </c>
      <c r="C251" s="79">
        <f>IF(A251&lt;='Raty równe'!$D$10,$B$13*$H$3/(1-(1+$H$3)^-$D$10),0)</f>
        <v>2519.7219880230832</v>
      </c>
      <c r="D251" s="83">
        <f t="shared" si="12"/>
        <v>2281.7840077518385</v>
      </c>
      <c r="E251" s="80">
        <f t="shared" si="13"/>
        <v>237.93798027124467</v>
      </c>
      <c r="F251" s="84">
        <f>IF('[1]Parametry kredytu'!$C$40=1,C251,C251*'[1]Parametry kredytu'!$H$19)</f>
        <v>2519.7219880230832</v>
      </c>
    </row>
    <row r="252" spans="1:6" ht="16.5" thickBot="1" x14ac:dyDescent="0.3">
      <c r="A252" s="10">
        <f t="shared" si="14"/>
        <v>240</v>
      </c>
      <c r="B252" s="82">
        <f t="shared" si="15"/>
        <v>88753.187479674059</v>
      </c>
      <c r="C252" s="79">
        <f>IF(A252&lt;='Raty równe'!$D$10,$B$13*$H$3/(1-(1+$H$3)^-$D$10),0)</f>
        <v>2519.7219880230832</v>
      </c>
      <c r="D252" s="83">
        <f t="shared" si="12"/>
        <v>2287.7479034871681</v>
      </c>
      <c r="E252" s="80">
        <f t="shared" si="13"/>
        <v>231.97408453591521</v>
      </c>
      <c r="F252" s="84">
        <f>IF('[1]Parametry kredytu'!$C$40=1,C252,C252*'[1]Parametry kredytu'!$H$19)</f>
        <v>2519.7219880230832</v>
      </c>
    </row>
    <row r="253" spans="1:6" ht="16.5" thickBot="1" x14ac:dyDescent="0.3">
      <c r="A253" s="10">
        <f t="shared" si="14"/>
        <v>241</v>
      </c>
      <c r="B253" s="82">
        <f t="shared" si="15"/>
        <v>86465.439576186895</v>
      </c>
      <c r="C253" s="79">
        <f>IF(A253&lt;='Raty równe'!$D$10,$B$13*$H$3/(1-(1+$H$3)^-$D$10),0)</f>
        <v>2519.7219880230832</v>
      </c>
      <c r="D253" s="83">
        <f t="shared" si="12"/>
        <v>2293.727387048611</v>
      </c>
      <c r="E253" s="80">
        <f t="shared" si="13"/>
        <v>225.99460097447206</v>
      </c>
      <c r="F253" s="84">
        <f>IF('[1]Parametry kredytu'!$C$40=1,C253,C253*'[1]Parametry kredytu'!$H$19)</f>
        <v>2519.7219880230832</v>
      </c>
    </row>
    <row r="254" spans="1:6" ht="16.5" thickBot="1" x14ac:dyDescent="0.3">
      <c r="A254" s="10">
        <f t="shared" si="14"/>
        <v>242</v>
      </c>
      <c r="B254" s="82">
        <f t="shared" si="15"/>
        <v>84171.712189138285</v>
      </c>
      <c r="C254" s="79">
        <f>IF(A254&lt;='Raty równe'!$D$10,$B$13*$H$3/(1-(1+$H$3)^-$D$10),0)</f>
        <v>2519.7219880230832</v>
      </c>
      <c r="D254" s="83">
        <f t="shared" si="12"/>
        <v>2299.7224991780477</v>
      </c>
      <c r="E254" s="80">
        <f t="shared" si="13"/>
        <v>219.99948884503544</v>
      </c>
      <c r="F254" s="84">
        <f>IF('[1]Parametry kredytu'!$C$40=1,C254,C254*'[1]Parametry kredytu'!$H$19)</f>
        <v>2519.7219880230832</v>
      </c>
    </row>
    <row r="255" spans="1:6" ht="16.5" thickBot="1" x14ac:dyDescent="0.3">
      <c r="A255" s="10">
        <f t="shared" si="14"/>
        <v>243</v>
      </c>
      <c r="B255" s="82">
        <f t="shared" si="15"/>
        <v>81871.989689960232</v>
      </c>
      <c r="C255" s="79">
        <f>IF(A255&lt;='Raty równe'!$D$10,$B$13*$H$3/(1-(1+$H$3)^-$D$10),0)</f>
        <v>2519.7219880230832</v>
      </c>
      <c r="D255" s="83">
        <f t="shared" si="12"/>
        <v>2305.7332807238445</v>
      </c>
      <c r="E255" s="80">
        <f t="shared" si="13"/>
        <v>213.98870729923851</v>
      </c>
      <c r="F255" s="84">
        <f>IF('[1]Parametry kredytu'!$C$40=1,C255,C255*'[1]Parametry kredytu'!$H$19)</f>
        <v>2519.7219880230832</v>
      </c>
    </row>
    <row r="256" spans="1:6" ht="16.5" thickBot="1" x14ac:dyDescent="0.3">
      <c r="A256" s="10">
        <f t="shared" si="14"/>
        <v>244</v>
      </c>
      <c r="B256" s="82">
        <f t="shared" si="15"/>
        <v>79566.25640923639</v>
      </c>
      <c r="C256" s="79">
        <f>IF(A256&lt;='Raty równe'!$D$10,$B$13*$H$3/(1-(1+$H$3)^-$D$10),0)</f>
        <v>2519.7219880230832</v>
      </c>
      <c r="D256" s="83">
        <f t="shared" si="12"/>
        <v>2311.7597726411336</v>
      </c>
      <c r="E256" s="80">
        <f t="shared" si="13"/>
        <v>207.96221538194939</v>
      </c>
      <c r="F256" s="84">
        <f>IF('[1]Parametry kredytu'!$C$40=1,C256,C256*'[1]Parametry kredytu'!$H$19)</f>
        <v>2519.7219880230832</v>
      </c>
    </row>
    <row r="257" spans="1:6" ht="16.5" thickBot="1" x14ac:dyDescent="0.3">
      <c r="A257" s="10">
        <f t="shared" si="14"/>
        <v>245</v>
      </c>
      <c r="B257" s="82">
        <f t="shared" si="15"/>
        <v>77254.496636595257</v>
      </c>
      <c r="C257" s="79">
        <f>IF(A257&lt;='Raty równe'!$D$10,$B$13*$H$3/(1-(1+$H$3)^-$D$10),0)</f>
        <v>2519.7219880230832</v>
      </c>
      <c r="D257" s="83">
        <f t="shared" si="12"/>
        <v>2317.8020159920916</v>
      </c>
      <c r="E257" s="80">
        <f t="shared" si="13"/>
        <v>201.91997203099146</v>
      </c>
      <c r="F257" s="84">
        <f>IF('[1]Parametry kredytu'!$C$40=1,C257,C257*'[1]Parametry kredytu'!$H$19)</f>
        <v>2519.7219880230832</v>
      </c>
    </row>
    <row r="258" spans="1:6" ht="16.5" thickBot="1" x14ac:dyDescent="0.3">
      <c r="A258" s="10">
        <f t="shared" si="14"/>
        <v>246</v>
      </c>
      <c r="B258" s="82">
        <f t="shared" si="15"/>
        <v>74936.694620603172</v>
      </c>
      <c r="C258" s="79">
        <f>IF(A258&lt;='Raty równe'!$D$10,$B$13*$H$3/(1-(1+$H$3)^-$D$10),0)</f>
        <v>2519.7219880230832</v>
      </c>
      <c r="D258" s="83">
        <f t="shared" si="12"/>
        <v>2323.8600519462188</v>
      </c>
      <c r="E258" s="80">
        <f t="shared" si="13"/>
        <v>195.8619360768642</v>
      </c>
      <c r="F258" s="84">
        <f>IF('[1]Parametry kredytu'!$C$40=1,C258,C258*'[1]Parametry kredytu'!$H$19)</f>
        <v>2519.7219880230832</v>
      </c>
    </row>
    <row r="259" spans="1:6" ht="16.5" thickBot="1" x14ac:dyDescent="0.3">
      <c r="A259" s="10">
        <f t="shared" si="14"/>
        <v>247</v>
      </c>
      <c r="B259" s="82">
        <f t="shared" si="15"/>
        <v>72612.834568656952</v>
      </c>
      <c r="C259" s="79">
        <f>IF(A259&lt;='Raty równe'!$D$10,$B$13*$H$3/(1-(1+$H$3)^-$D$10),0)</f>
        <v>2519.7219880230832</v>
      </c>
      <c r="D259" s="83">
        <f t="shared" si="12"/>
        <v>2329.9339217806209</v>
      </c>
      <c r="E259" s="80">
        <f t="shared" si="13"/>
        <v>189.78806624246229</v>
      </c>
      <c r="F259" s="84">
        <f>IF('[1]Parametry kredytu'!$C$40=1,C259,C259*'[1]Parametry kredytu'!$H$19)</f>
        <v>2519.7219880230832</v>
      </c>
    </row>
    <row r="260" spans="1:6" ht="16.5" thickBot="1" x14ac:dyDescent="0.3">
      <c r="A260" s="10">
        <f t="shared" si="14"/>
        <v>248</v>
      </c>
      <c r="B260" s="82">
        <f t="shared" si="15"/>
        <v>70282.900646876325</v>
      </c>
      <c r="C260" s="79">
        <f>IF(A260&lt;='Raty równe'!$D$10,$B$13*$H$3/(1-(1+$H$3)^-$D$10),0)</f>
        <v>2519.7219880230832</v>
      </c>
      <c r="D260" s="83">
        <f t="shared" si="12"/>
        <v>2336.0236668802886</v>
      </c>
      <c r="E260" s="80">
        <f t="shared" si="13"/>
        <v>183.69832114279458</v>
      </c>
      <c r="F260" s="84">
        <f>IF('[1]Parametry kredytu'!$C$40=1,C260,C260*'[1]Parametry kredytu'!$H$19)</f>
        <v>2519.7219880230832</v>
      </c>
    </row>
    <row r="261" spans="1:6" ht="16.5" thickBot="1" x14ac:dyDescent="0.3">
      <c r="A261" s="10">
        <f t="shared" si="14"/>
        <v>249</v>
      </c>
      <c r="B261" s="82">
        <f t="shared" si="15"/>
        <v>67946.876979996043</v>
      </c>
      <c r="C261" s="79">
        <f>IF(A261&lt;='Raty równe'!$D$10,$B$13*$H$3/(1-(1+$H$3)^-$D$10),0)</f>
        <v>2519.7219880230832</v>
      </c>
      <c r="D261" s="83">
        <f t="shared" si="12"/>
        <v>2342.1293287383814</v>
      </c>
      <c r="E261" s="80">
        <f t="shared" si="13"/>
        <v>177.59265928470197</v>
      </c>
      <c r="F261" s="84">
        <f>IF('[1]Parametry kredytu'!$C$40=1,C261,C261*'[1]Parametry kredytu'!$H$19)</f>
        <v>2519.7219880230832</v>
      </c>
    </row>
    <row r="262" spans="1:6" ht="16.5" thickBot="1" x14ac:dyDescent="0.3">
      <c r="A262" s="10">
        <f t="shared" si="14"/>
        <v>250</v>
      </c>
      <c r="B262" s="82">
        <f t="shared" si="15"/>
        <v>65604.747651257669</v>
      </c>
      <c r="C262" s="79">
        <f>IF(A262&lt;='Raty równe'!$D$10,$B$13*$H$3/(1-(1+$H$3)^-$D$10),0)</f>
        <v>2519.7219880230832</v>
      </c>
      <c r="D262" s="83">
        <f t="shared" si="12"/>
        <v>2348.2509489565082</v>
      </c>
      <c r="E262" s="80">
        <f t="shared" si="13"/>
        <v>171.47103906657483</v>
      </c>
      <c r="F262" s="84">
        <f>IF('[1]Parametry kredytu'!$C$40=1,C262,C262*'[1]Parametry kredytu'!$H$19)</f>
        <v>2519.7219880230832</v>
      </c>
    </row>
    <row r="263" spans="1:6" ht="16.5" thickBot="1" x14ac:dyDescent="0.3">
      <c r="A263" s="10">
        <f t="shared" si="14"/>
        <v>251</v>
      </c>
      <c r="B263" s="82">
        <f t="shared" si="15"/>
        <v>63256.496702301163</v>
      </c>
      <c r="C263" s="79">
        <f>IF(A263&lt;='Raty równe'!$D$10,$B$13*$H$3/(1-(1+$H$3)^-$D$10),0)</f>
        <v>2519.7219880230832</v>
      </c>
      <c r="D263" s="83">
        <f t="shared" si="12"/>
        <v>2354.388569245014</v>
      </c>
      <c r="E263" s="80">
        <f t="shared" si="13"/>
        <v>165.33341877806936</v>
      </c>
      <c r="F263" s="84">
        <f>IF('[1]Parametry kredytu'!$C$40=1,C263,C263*'[1]Parametry kredytu'!$H$19)</f>
        <v>2519.7219880230832</v>
      </c>
    </row>
    <row r="264" spans="1:6" ht="16.5" thickBot="1" x14ac:dyDescent="0.3">
      <c r="A264" s="10">
        <f t="shared" si="14"/>
        <v>252</v>
      </c>
      <c r="B264" s="82">
        <f t="shared" si="15"/>
        <v>60902.10813305615</v>
      </c>
      <c r="C264" s="79">
        <f>IF(A264&lt;='Raty równe'!$D$10,$B$13*$H$3/(1-(1+$H$3)^-$D$10),0)</f>
        <v>2519.7219880230832</v>
      </c>
      <c r="D264" s="83">
        <f t="shared" si="12"/>
        <v>2360.5422314232596</v>
      </c>
      <c r="E264" s="80">
        <f t="shared" si="13"/>
        <v>159.17975659982349</v>
      </c>
      <c r="F264" s="84">
        <f>IF('[1]Parametry kredytu'!$C$40=1,C264,C264*'[1]Parametry kredytu'!$H$19)</f>
        <v>2519.7219880230832</v>
      </c>
    </row>
    <row r="265" spans="1:6" ht="16.5" thickBot="1" x14ac:dyDescent="0.3">
      <c r="A265" s="10">
        <f t="shared" si="14"/>
        <v>253</v>
      </c>
      <c r="B265" s="82">
        <f t="shared" si="15"/>
        <v>58541.565901632894</v>
      </c>
      <c r="C265" s="79">
        <f>IF(A265&lt;='Raty równe'!$D$10,$B$13*$H$3/(1-(1+$H$3)^-$D$10),0)</f>
        <v>2519.7219880230832</v>
      </c>
      <c r="D265" s="83">
        <f t="shared" si="12"/>
        <v>2366.7119774199114</v>
      </c>
      <c r="E265" s="80">
        <f t="shared" si="13"/>
        <v>153.01001060317199</v>
      </c>
      <c r="F265" s="84">
        <f>IF('[1]Parametry kredytu'!$C$40=1,C265,C265*'[1]Parametry kredytu'!$H$19)</f>
        <v>2519.7219880230832</v>
      </c>
    </row>
    <row r="266" spans="1:6" ht="16.5" thickBot="1" x14ac:dyDescent="0.3">
      <c r="A266" s="10">
        <f t="shared" si="14"/>
        <v>254</v>
      </c>
      <c r="B266" s="82">
        <f t="shared" si="15"/>
        <v>56174.853924212985</v>
      </c>
      <c r="C266" s="79">
        <f>IF(A266&lt;='Raty równe'!$D$10,$B$13*$H$3/(1-(1+$H$3)^-$D$10),0)</f>
        <v>2519.7219880230832</v>
      </c>
      <c r="D266" s="83">
        <f t="shared" si="12"/>
        <v>2372.8978492732226</v>
      </c>
      <c r="E266" s="80">
        <f t="shared" si="13"/>
        <v>146.82413874986079</v>
      </c>
      <c r="F266" s="84">
        <f>IF('[1]Parametry kredytu'!$C$40=1,C266,C266*'[1]Parametry kredytu'!$H$19)</f>
        <v>2519.7219880230832</v>
      </c>
    </row>
    <row r="267" spans="1:6" ht="16.5" thickBot="1" x14ac:dyDescent="0.3">
      <c r="A267" s="10">
        <f t="shared" si="14"/>
        <v>255</v>
      </c>
      <c r="B267" s="82">
        <f t="shared" si="15"/>
        <v>53801.956074939764</v>
      </c>
      <c r="C267" s="79">
        <f>IF(A267&lt;='Raty równe'!$D$10,$B$13*$H$3/(1-(1+$H$3)^-$D$10),0)</f>
        <v>2519.7219880230832</v>
      </c>
      <c r="D267" s="83">
        <f t="shared" si="12"/>
        <v>2379.0998891313229</v>
      </c>
      <c r="E267" s="80">
        <f t="shared" si="13"/>
        <v>140.62209889176037</v>
      </c>
      <c r="F267" s="84">
        <f>IF('[1]Parametry kredytu'!$C$40=1,C267,C267*'[1]Parametry kredytu'!$H$19)</f>
        <v>2519.7219880230832</v>
      </c>
    </row>
    <row r="268" spans="1:6" ht="16.5" thickBot="1" x14ac:dyDescent="0.3">
      <c r="A268" s="10">
        <f t="shared" si="14"/>
        <v>256</v>
      </c>
      <c r="B268" s="82">
        <f t="shared" si="15"/>
        <v>51422.856185808443</v>
      </c>
      <c r="C268" s="79">
        <f>IF(A268&lt;='Raty równe'!$D$10,$B$13*$H$3/(1-(1+$H$3)^-$D$10),0)</f>
        <v>2519.7219880230832</v>
      </c>
      <c r="D268" s="83">
        <f t="shared" si="12"/>
        <v>2385.3181392525044</v>
      </c>
      <c r="E268" s="80">
        <f t="shared" si="13"/>
        <v>134.40384877057878</v>
      </c>
      <c r="F268" s="84">
        <f>IF('[1]Parametry kredytu'!$C$40=1,C268,C268*'[1]Parametry kredytu'!$H$19)</f>
        <v>2519.7219880230832</v>
      </c>
    </row>
    <row r="269" spans="1:6" ht="16.5" thickBot="1" x14ac:dyDescent="0.3">
      <c r="A269" s="10">
        <f t="shared" si="14"/>
        <v>257</v>
      </c>
      <c r="B269" s="82">
        <f t="shared" si="15"/>
        <v>49037.538046555936</v>
      </c>
      <c r="C269" s="79">
        <f>IF(A269&lt;='Raty równe'!$D$10,$B$13*$H$3/(1-(1+$H$3)^-$D$10),0)</f>
        <v>2519.7219880230832</v>
      </c>
      <c r="D269" s="83">
        <f t="shared" si="12"/>
        <v>2391.5526420055094</v>
      </c>
      <c r="E269" s="80">
        <f t="shared" si="13"/>
        <v>128.16934601757362</v>
      </c>
      <c r="F269" s="84">
        <f>IF('[1]Parametry kredytu'!$C$40=1,C269,C269*'[1]Parametry kredytu'!$H$19)</f>
        <v>2519.7219880230832</v>
      </c>
    </row>
    <row r="270" spans="1:6" ht="16.5" thickBot="1" x14ac:dyDescent="0.3">
      <c r="A270" s="10">
        <f t="shared" si="14"/>
        <v>258</v>
      </c>
      <c r="B270" s="82">
        <f t="shared" si="15"/>
        <v>46645.985404550425</v>
      </c>
      <c r="C270" s="79">
        <f>IF(A270&lt;='Raty równe'!$D$10,$B$13*$H$3/(1-(1+$H$3)^-$D$10),0)</f>
        <v>2519.7219880230832</v>
      </c>
      <c r="D270" s="83">
        <f t="shared" ref="D270:D333" si="16">C270-E270</f>
        <v>2397.8034398698201</v>
      </c>
      <c r="E270" s="80">
        <f t="shared" ref="E270:E333" si="17">B270*$D$9*30/365</f>
        <v>121.91854815326329</v>
      </c>
      <c r="F270" s="84">
        <f>IF('[1]Parametry kredytu'!$C$40=1,C270,C270*'[1]Parametry kredytu'!$H$19)</f>
        <v>2519.7219880230832</v>
      </c>
    </row>
    <row r="271" spans="1:6" ht="16.5" thickBot="1" x14ac:dyDescent="0.3">
      <c r="A271" s="10">
        <f t="shared" ref="A271:A334" si="18">A270+1</f>
        <v>259</v>
      </c>
      <c r="B271" s="82">
        <f t="shared" ref="B271:B334" si="19">B270-D270</f>
        <v>44248.181964680603</v>
      </c>
      <c r="C271" s="79">
        <f>IF(A271&lt;='Raty równe'!$D$10,$B$13*$H$3/(1-(1+$H$3)^-$D$10),0)</f>
        <v>2519.7219880230832</v>
      </c>
      <c r="D271" s="83">
        <f t="shared" si="16"/>
        <v>2404.0705754359456</v>
      </c>
      <c r="E271" s="80">
        <f t="shared" si="17"/>
        <v>115.65141258713781</v>
      </c>
      <c r="F271" s="84">
        <f>IF('[1]Parametry kredytu'!$C$40=1,C271,C271*'[1]Parametry kredytu'!$H$19)</f>
        <v>2519.7219880230832</v>
      </c>
    </row>
    <row r="272" spans="1:6" ht="16.5" thickBot="1" x14ac:dyDescent="0.3">
      <c r="A272" s="10">
        <f t="shared" si="18"/>
        <v>260</v>
      </c>
      <c r="B272" s="82">
        <f t="shared" si="19"/>
        <v>41844.111389244659</v>
      </c>
      <c r="C272" s="79">
        <f>IF(A272&lt;='Raty równe'!$D$10,$B$13*$H$3/(1-(1+$H$3)^-$D$10),0)</f>
        <v>2519.7219880230832</v>
      </c>
      <c r="D272" s="83">
        <f t="shared" si="16"/>
        <v>2410.3540914057148</v>
      </c>
      <c r="E272" s="80">
        <f t="shared" si="17"/>
        <v>109.36789661736823</v>
      </c>
      <c r="F272" s="84">
        <f>IF('[1]Parametry kredytu'!$C$40=1,C272,C272*'[1]Parametry kredytu'!$H$19)</f>
        <v>2519.7219880230832</v>
      </c>
    </row>
    <row r="273" spans="1:6" ht="16.5" thickBot="1" x14ac:dyDescent="0.3">
      <c r="A273" s="10">
        <f t="shared" si="18"/>
        <v>261</v>
      </c>
      <c r="B273" s="82">
        <f t="shared" si="19"/>
        <v>39433.757297838943</v>
      </c>
      <c r="C273" s="79">
        <f>IF(A273&lt;='Raty równe'!$D$10,$B$13*$H$3/(1-(1+$H$3)^-$D$10),0)</f>
        <v>2519.7219880230832</v>
      </c>
      <c r="D273" s="83">
        <f t="shared" si="16"/>
        <v>2416.6540305925673</v>
      </c>
      <c r="E273" s="80">
        <f t="shared" si="17"/>
        <v>103.06795743051606</v>
      </c>
      <c r="F273" s="84">
        <f>IF('[1]Parametry kredytu'!$C$40=1,C273,C273*'[1]Parametry kredytu'!$H$19)</f>
        <v>2519.7219880230832</v>
      </c>
    </row>
    <row r="274" spans="1:6" ht="16.5" thickBot="1" x14ac:dyDescent="0.3">
      <c r="A274" s="10">
        <f t="shared" si="18"/>
        <v>262</v>
      </c>
      <c r="B274" s="82">
        <f t="shared" si="19"/>
        <v>37017.103267246377</v>
      </c>
      <c r="C274" s="79">
        <f>IF(A274&lt;='Raty równe'!$D$10,$B$13*$H$3/(1-(1+$H$3)^-$D$10),0)</f>
        <v>2519.7219880230832</v>
      </c>
      <c r="D274" s="83">
        <f t="shared" si="16"/>
        <v>2422.9704359218422</v>
      </c>
      <c r="E274" s="80">
        <f t="shared" si="17"/>
        <v>96.751552101241202</v>
      </c>
      <c r="F274" s="84">
        <f>IF('[1]Parametry kredytu'!$C$40=1,C274,C274*'[1]Parametry kredytu'!$H$19)</f>
        <v>2519.7219880230832</v>
      </c>
    </row>
    <row r="275" spans="1:6" ht="16.5" thickBot="1" x14ac:dyDescent="0.3">
      <c r="A275" s="10">
        <f t="shared" si="18"/>
        <v>263</v>
      </c>
      <c r="B275" s="82">
        <f t="shared" si="19"/>
        <v>34594.132831324532</v>
      </c>
      <c r="C275" s="79">
        <f>IF(A275&lt;='Raty równe'!$D$10,$B$13*$H$3/(1-(1+$H$3)^-$D$10),0)</f>
        <v>2519.7219880230832</v>
      </c>
      <c r="D275" s="83">
        <f t="shared" si="16"/>
        <v>2429.3033504310733</v>
      </c>
      <c r="E275" s="80">
        <f t="shared" si="17"/>
        <v>90.418637592009887</v>
      </c>
      <c r="F275" s="84">
        <f>IF('[1]Parametry kredytu'!$C$40=1,C275,C275*'[1]Parametry kredytu'!$H$19)</f>
        <v>2519.7219880230832</v>
      </c>
    </row>
    <row r="276" spans="1:6" ht="16.5" thickBot="1" x14ac:dyDescent="0.3">
      <c r="A276" s="10">
        <f t="shared" si="18"/>
        <v>264</v>
      </c>
      <c r="B276" s="82">
        <f t="shared" si="19"/>
        <v>32164.829480893459</v>
      </c>
      <c r="C276" s="79">
        <f>IF(A276&lt;='Raty równe'!$D$10,$B$13*$H$3/(1-(1+$H$3)^-$D$10),0)</f>
        <v>2519.7219880230832</v>
      </c>
      <c r="D276" s="83">
        <f t="shared" si="16"/>
        <v>2435.6528172702824</v>
      </c>
      <c r="E276" s="80">
        <f t="shared" si="17"/>
        <v>84.069170752800986</v>
      </c>
      <c r="F276" s="84">
        <f>IF('[1]Parametry kredytu'!$C$40=1,C276,C276*'[1]Parametry kredytu'!$H$19)</f>
        <v>2519.7219880230832</v>
      </c>
    </row>
    <row r="277" spans="1:6" ht="16.5" thickBot="1" x14ac:dyDescent="0.3">
      <c r="A277" s="10">
        <f t="shared" si="18"/>
        <v>265</v>
      </c>
      <c r="B277" s="82">
        <f t="shared" si="19"/>
        <v>29729.176663623177</v>
      </c>
      <c r="C277" s="79">
        <f>IF(A277&lt;='Raty równe'!$D$10,$B$13*$H$3/(1-(1+$H$3)^-$D$10),0)</f>
        <v>2519.7219880230832</v>
      </c>
      <c r="D277" s="83">
        <f t="shared" si="16"/>
        <v>2442.0188797022711</v>
      </c>
      <c r="E277" s="80">
        <f t="shared" si="17"/>
        <v>77.703108320812362</v>
      </c>
      <c r="F277" s="84">
        <f>IF('[1]Parametry kredytu'!$C$40=1,C277,C277*'[1]Parametry kredytu'!$H$19)</f>
        <v>2519.7219880230832</v>
      </c>
    </row>
    <row r="278" spans="1:6" ht="16.5" thickBot="1" x14ac:dyDescent="0.3">
      <c r="A278" s="10">
        <f t="shared" si="18"/>
        <v>266</v>
      </c>
      <c r="B278" s="82">
        <f t="shared" si="19"/>
        <v>27287.157783920906</v>
      </c>
      <c r="C278" s="79">
        <f>IF(A278&lt;='Raty równe'!$D$10,$B$13*$H$3/(1-(1+$H$3)^-$D$10),0)</f>
        <v>2519.7219880230832</v>
      </c>
      <c r="D278" s="83">
        <f t="shared" si="16"/>
        <v>2448.4015811029171</v>
      </c>
      <c r="E278" s="80">
        <f t="shared" si="17"/>
        <v>71.32040692016588</v>
      </c>
      <c r="F278" s="84">
        <f>IF('[1]Parametry kredytu'!$C$40=1,C278,C278*'[1]Parametry kredytu'!$H$19)</f>
        <v>2519.7219880230832</v>
      </c>
    </row>
    <row r="279" spans="1:6" ht="16.5" thickBot="1" x14ac:dyDescent="0.3">
      <c r="A279" s="10">
        <f t="shared" si="18"/>
        <v>267</v>
      </c>
      <c r="B279" s="82">
        <f t="shared" si="19"/>
        <v>24838.756202817989</v>
      </c>
      <c r="C279" s="79">
        <f>IF(A279&lt;='Raty równe'!$D$10,$B$13*$H$3/(1-(1+$H$3)^-$D$10),0)</f>
        <v>2519.7219880230832</v>
      </c>
      <c r="D279" s="83">
        <f t="shared" si="16"/>
        <v>2454.8009649614714</v>
      </c>
      <c r="E279" s="80">
        <f t="shared" si="17"/>
        <v>64.921023061611962</v>
      </c>
      <c r="F279" s="84">
        <f>IF('[1]Parametry kredytu'!$C$40=1,C279,C279*'[1]Parametry kredytu'!$H$19)</f>
        <v>2519.7219880230832</v>
      </c>
    </row>
    <row r="280" spans="1:6" ht="16.5" thickBot="1" x14ac:dyDescent="0.3">
      <c r="A280" s="10">
        <f t="shared" si="18"/>
        <v>268</v>
      </c>
      <c r="B280" s="82">
        <f t="shared" si="19"/>
        <v>22383.955237856517</v>
      </c>
      <c r="C280" s="79">
        <f>IF(A280&lt;='Raty równe'!$D$10,$B$13*$H$3/(1-(1+$H$3)^-$D$10),0)</f>
        <v>2519.7219880230832</v>
      </c>
      <c r="D280" s="83">
        <f t="shared" si="16"/>
        <v>2461.2170748808499</v>
      </c>
      <c r="E280" s="80">
        <f t="shared" si="17"/>
        <v>58.5049131422332</v>
      </c>
      <c r="F280" s="84">
        <f>IF('[1]Parametry kredytu'!$C$40=1,C280,C280*'[1]Parametry kredytu'!$H$19)</f>
        <v>2519.7219880230832</v>
      </c>
    </row>
    <row r="281" spans="1:6" ht="16.5" thickBot="1" x14ac:dyDescent="0.3">
      <c r="A281" s="10">
        <f t="shared" si="18"/>
        <v>269</v>
      </c>
      <c r="B281" s="82">
        <f t="shared" si="19"/>
        <v>19922.738162975667</v>
      </c>
      <c r="C281" s="79">
        <f>IF(A281&lt;='Raty równe'!$D$10,$B$13*$H$3/(1-(1+$H$3)^-$D$10),0)</f>
        <v>2519.7219880230832</v>
      </c>
      <c r="D281" s="83">
        <f t="shared" si="16"/>
        <v>2467.6499545779357</v>
      </c>
      <c r="E281" s="80">
        <f t="shared" si="17"/>
        <v>52.072033445147355</v>
      </c>
      <c r="F281" s="84">
        <f>IF('[1]Parametry kredytu'!$C$40=1,C281,C281*'[1]Parametry kredytu'!$H$19)</f>
        <v>2519.7219880230832</v>
      </c>
    </row>
    <row r="282" spans="1:6" ht="16.5" thickBot="1" x14ac:dyDescent="0.3">
      <c r="A282" s="10">
        <f t="shared" si="18"/>
        <v>270</v>
      </c>
      <c r="B282" s="82">
        <f t="shared" si="19"/>
        <v>17455.08820839773</v>
      </c>
      <c r="C282" s="79">
        <f>IF(A282&lt;='Raty równe'!$D$10,$B$13*$H$3/(1-(1+$H$3)^-$D$10),0)</f>
        <v>2519.7219880230832</v>
      </c>
      <c r="D282" s="83">
        <f t="shared" si="16"/>
        <v>2474.0996478838738</v>
      </c>
      <c r="E282" s="80">
        <f t="shared" si="17"/>
        <v>45.622340139209413</v>
      </c>
      <c r="F282" s="84">
        <f>IF('[1]Parametry kredytu'!$C$40=1,C282,C282*'[1]Parametry kredytu'!$H$19)</f>
        <v>2519.7219880230832</v>
      </c>
    </row>
    <row r="283" spans="1:6" ht="16.5" thickBot="1" x14ac:dyDescent="0.3">
      <c r="A283" s="10">
        <f t="shared" si="18"/>
        <v>271</v>
      </c>
      <c r="B283" s="82">
        <f t="shared" si="19"/>
        <v>14980.988560513857</v>
      </c>
      <c r="C283" s="79">
        <f>IF(A283&lt;='Raty równe'!$D$10,$B$13*$H$3/(1-(1+$H$3)^-$D$10),0)</f>
        <v>2519.7219880230832</v>
      </c>
      <c r="D283" s="83">
        <f t="shared" si="16"/>
        <v>2480.5661987443705</v>
      </c>
      <c r="E283" s="80">
        <f t="shared" si="17"/>
        <v>39.155789278712938</v>
      </c>
      <c r="F283" s="84">
        <f>IF('[1]Parametry kredytu'!$C$40=1,C283,C283*'[1]Parametry kredytu'!$H$19)</f>
        <v>2519.7219880230832</v>
      </c>
    </row>
    <row r="284" spans="1:6" ht="16.5" thickBot="1" x14ac:dyDescent="0.3">
      <c r="A284" s="10">
        <f t="shared" si="18"/>
        <v>272</v>
      </c>
      <c r="B284" s="82">
        <f t="shared" si="19"/>
        <v>12500.422361769486</v>
      </c>
      <c r="C284" s="79">
        <f>IF(A284&lt;='Raty równe'!$D$10,$B$13*$H$3/(1-(1+$H$3)^-$D$10),0)</f>
        <v>2519.7219880230832</v>
      </c>
      <c r="D284" s="83">
        <f t="shared" si="16"/>
        <v>2487.0496512199925</v>
      </c>
      <c r="E284" s="80">
        <f t="shared" si="17"/>
        <v>32.672336803090658</v>
      </c>
      <c r="F284" s="84">
        <f>IF('[1]Parametry kredytu'!$C$40=1,C284,C284*'[1]Parametry kredytu'!$H$19)</f>
        <v>2519.7219880230832</v>
      </c>
    </row>
    <row r="285" spans="1:6" ht="16.5" thickBot="1" x14ac:dyDescent="0.3">
      <c r="A285" s="10">
        <f t="shared" si="18"/>
        <v>273</v>
      </c>
      <c r="B285" s="82">
        <f t="shared" si="19"/>
        <v>10013.372710549495</v>
      </c>
      <c r="C285" s="79">
        <f>IF(A285&lt;='Raty równe'!$D$10,$B$13*$H$3/(1-(1+$H$3)^-$D$10),0)</f>
        <v>2519.7219880230832</v>
      </c>
      <c r="D285" s="83">
        <f t="shared" si="16"/>
        <v>2493.5500494864691</v>
      </c>
      <c r="E285" s="80">
        <f t="shared" si="17"/>
        <v>26.171938536614295</v>
      </c>
      <c r="F285" s="84">
        <f>IF('[1]Parametry kredytu'!$C$40=1,C285,C285*'[1]Parametry kredytu'!$H$19)</f>
        <v>2519.7219880230832</v>
      </c>
    </row>
    <row r="286" spans="1:6" ht="16.5" thickBot="1" x14ac:dyDescent="0.3">
      <c r="A286" s="10">
        <f t="shared" si="18"/>
        <v>274</v>
      </c>
      <c r="B286" s="82">
        <f t="shared" si="19"/>
        <v>7519.8226610630254</v>
      </c>
      <c r="C286" s="79">
        <f>IF(A286&lt;='Raty równe'!$D$10,$B$13*$H$3/(1-(1+$H$3)^-$D$10),0)</f>
        <v>2519.7219880230832</v>
      </c>
      <c r="D286" s="83">
        <f t="shared" si="16"/>
        <v>2500.0674378349895</v>
      </c>
      <c r="E286" s="80">
        <f t="shared" si="17"/>
        <v>19.654550188093495</v>
      </c>
      <c r="F286" s="84">
        <f>IF('[1]Parametry kredytu'!$C$40=1,C286,C286*'[1]Parametry kredytu'!$H$19)</f>
        <v>2519.7219880230832</v>
      </c>
    </row>
    <row r="287" spans="1:6" ht="16.5" thickBot="1" x14ac:dyDescent="0.3">
      <c r="A287" s="10">
        <f t="shared" si="18"/>
        <v>275</v>
      </c>
      <c r="B287" s="82">
        <f t="shared" si="19"/>
        <v>5019.7552232280359</v>
      </c>
      <c r="C287" s="79">
        <f>IF(A287&lt;='Raty równe'!$D$10,$B$13*$H$3/(1-(1+$H$3)^-$D$10),0)</f>
        <v>2519.7219880230832</v>
      </c>
      <c r="D287" s="83">
        <f t="shared" si="16"/>
        <v>2506.6018606725092</v>
      </c>
      <c r="E287" s="80">
        <f t="shared" si="17"/>
        <v>13.120127350574101</v>
      </c>
      <c r="F287" s="84">
        <f>IF('[1]Parametry kredytu'!$C$40=1,C287,C287*'[1]Parametry kredytu'!$H$19)</f>
        <v>2519.7219880230832</v>
      </c>
    </row>
    <row r="288" spans="1:6" ht="16.5" thickBot="1" x14ac:dyDescent="0.3">
      <c r="A288" s="10">
        <f t="shared" si="18"/>
        <v>276</v>
      </c>
      <c r="B288" s="82">
        <f t="shared" si="19"/>
        <v>2513.1533625555267</v>
      </c>
      <c r="C288" s="79">
        <f>IF(A288&lt;='Raty równe'!$D$10,$B$13*$H$3/(1-(1+$H$3)^-$D$10),0)</f>
        <v>2519.7219880230832</v>
      </c>
      <c r="D288" s="83">
        <f t="shared" si="16"/>
        <v>2513.1533625220477</v>
      </c>
      <c r="E288" s="80">
        <f t="shared" si="17"/>
        <v>6.568625501035541</v>
      </c>
      <c r="F288" s="84">
        <f>IF('[1]Parametry kredytu'!$C$40=1,C288,C288*'[1]Parametry kredytu'!$H$19)</f>
        <v>2519.7219880230832</v>
      </c>
    </row>
    <row r="289" spans="1:6" ht="16.5" thickBot="1" x14ac:dyDescent="0.3">
      <c r="A289" s="10">
        <f t="shared" si="18"/>
        <v>277</v>
      </c>
      <c r="B289" s="82">
        <f t="shared" si="19"/>
        <v>3.3478954719612375E-8</v>
      </c>
      <c r="C289" s="79">
        <f>IF(A289&lt;='Raty równe'!$D$10,$B$13*$H$3/(1-(1+$H$3)^-$D$10),0)</f>
        <v>0</v>
      </c>
      <c r="D289" s="83">
        <f t="shared" si="16"/>
        <v>-8.7503898089069073E-11</v>
      </c>
      <c r="E289" s="80">
        <f t="shared" si="17"/>
        <v>8.7503898089069073E-11</v>
      </c>
      <c r="F289" s="84">
        <f>IF('[1]Parametry kredytu'!$C$40=1,C289,C289*'[1]Parametry kredytu'!$H$19)</f>
        <v>0</v>
      </c>
    </row>
    <row r="290" spans="1:6" ht="16.5" thickBot="1" x14ac:dyDescent="0.3">
      <c r="A290" s="10">
        <f t="shared" si="18"/>
        <v>278</v>
      </c>
      <c r="B290" s="82">
        <f t="shared" si="19"/>
        <v>3.3566458617701442E-8</v>
      </c>
      <c r="C290" s="79">
        <f>IF(A290&lt;='Raty równe'!$D$10,$B$13*$H$3/(1-(1+$H$3)^-$D$10),0)</f>
        <v>0</v>
      </c>
      <c r="D290" s="83">
        <f t="shared" si="16"/>
        <v>-8.7732606907636098E-11</v>
      </c>
      <c r="E290" s="80">
        <f t="shared" si="17"/>
        <v>8.7732606907636098E-11</v>
      </c>
      <c r="F290" s="84">
        <f>IF('[1]Parametry kredytu'!$C$40=1,C290,C290*'[1]Parametry kredytu'!$H$19)</f>
        <v>0</v>
      </c>
    </row>
    <row r="291" spans="1:6" ht="16.5" thickBot="1" x14ac:dyDescent="0.3">
      <c r="A291" s="10">
        <f t="shared" si="18"/>
        <v>279</v>
      </c>
      <c r="B291" s="82">
        <f t="shared" si="19"/>
        <v>3.3654191224609079E-8</v>
      </c>
      <c r="C291" s="79">
        <f>IF(A291&lt;='Raty równe'!$D$10,$B$13*$H$3/(1-(1+$H$3)^-$D$10),0)</f>
        <v>0</v>
      </c>
      <c r="D291" s="83">
        <f t="shared" si="16"/>
        <v>-8.7961913502128939E-11</v>
      </c>
      <c r="E291" s="80">
        <f t="shared" si="17"/>
        <v>8.7961913502128939E-11</v>
      </c>
      <c r="F291" s="84">
        <f>IF('[1]Parametry kredytu'!$C$40=1,C291,C291*'[1]Parametry kredytu'!$H$19)</f>
        <v>0</v>
      </c>
    </row>
    <row r="292" spans="1:6" ht="16.5" thickBot="1" x14ac:dyDescent="0.3">
      <c r="A292" s="10">
        <f t="shared" si="18"/>
        <v>280</v>
      </c>
      <c r="B292" s="82">
        <f t="shared" si="19"/>
        <v>3.3742153138111208E-8</v>
      </c>
      <c r="C292" s="79">
        <f>IF(A292&lt;='Raty równe'!$D$10,$B$13*$H$3/(1-(1+$H$3)^-$D$10),0)</f>
        <v>0</v>
      </c>
      <c r="D292" s="83">
        <f t="shared" si="16"/>
        <v>-8.8191819434953685E-11</v>
      </c>
      <c r="E292" s="80">
        <f t="shared" si="17"/>
        <v>8.8191819434953685E-11</v>
      </c>
      <c r="F292" s="84">
        <f>IF('[1]Parametry kredytu'!$C$40=1,C292,C292*'[1]Parametry kredytu'!$H$19)</f>
        <v>0</v>
      </c>
    </row>
    <row r="293" spans="1:6" ht="16.5" thickBot="1" x14ac:dyDescent="0.3">
      <c r="A293" s="10">
        <f t="shared" si="18"/>
        <v>281</v>
      </c>
      <c r="B293" s="82">
        <f t="shared" si="19"/>
        <v>3.3830344957546159E-8</v>
      </c>
      <c r="C293" s="79">
        <f>IF(A293&lt;='Raty równe'!$D$10,$B$13*$H$3/(1-(1+$H$3)^-$D$10),0)</f>
        <v>0</v>
      </c>
      <c r="D293" s="83">
        <f t="shared" si="16"/>
        <v>-8.84223262726001E-11</v>
      </c>
      <c r="E293" s="80">
        <f t="shared" si="17"/>
        <v>8.84223262726001E-11</v>
      </c>
      <c r="F293" s="84">
        <f>IF('[1]Parametry kredytu'!$C$40=1,C293,C293*'[1]Parametry kredytu'!$H$19)</f>
        <v>0</v>
      </c>
    </row>
    <row r="294" spans="1:6" ht="16.5" thickBot="1" x14ac:dyDescent="0.3">
      <c r="A294" s="10">
        <f t="shared" si="18"/>
        <v>282</v>
      </c>
      <c r="B294" s="82">
        <f t="shared" si="19"/>
        <v>3.391876728381876E-8</v>
      </c>
      <c r="C294" s="79">
        <f>IF(A294&lt;='Raty równe'!$D$10,$B$13*$H$3/(1-(1+$H$3)^-$D$10),0)</f>
        <v>0</v>
      </c>
      <c r="D294" s="83">
        <f t="shared" si="16"/>
        <v>-8.8653435585652337E-11</v>
      </c>
      <c r="E294" s="80">
        <f t="shared" si="17"/>
        <v>8.8653435585652337E-11</v>
      </c>
      <c r="F294" s="84">
        <f>IF('[1]Parametry kredytu'!$C$40=1,C294,C294*'[1]Parametry kredytu'!$H$19)</f>
        <v>0</v>
      </c>
    </row>
    <row r="295" spans="1:6" ht="16.5" thickBot="1" x14ac:dyDescent="0.3">
      <c r="A295" s="10">
        <f t="shared" si="18"/>
        <v>283</v>
      </c>
      <c r="B295" s="82">
        <f t="shared" si="19"/>
        <v>3.4007420719404415E-8</v>
      </c>
      <c r="C295" s="79">
        <f>IF(A295&lt;='Raty równe'!$D$10,$B$13*$H$3/(1-(1+$H$3)^-$D$10),0)</f>
        <v>0</v>
      </c>
      <c r="D295" s="83">
        <f t="shared" si="16"/>
        <v>-8.8885148948799472E-11</v>
      </c>
      <c r="E295" s="80">
        <f t="shared" si="17"/>
        <v>8.8885148948799472E-11</v>
      </c>
      <c r="F295" s="84">
        <f>IF('[1]Parametry kredytu'!$C$40=1,C295,C295*'[1]Parametry kredytu'!$H$19)</f>
        <v>0</v>
      </c>
    </row>
    <row r="296" spans="1:6" ht="16.5" thickBot="1" x14ac:dyDescent="0.3">
      <c r="A296" s="10">
        <f t="shared" si="18"/>
        <v>284</v>
      </c>
      <c r="B296" s="82">
        <f t="shared" si="19"/>
        <v>3.4096305868353214E-8</v>
      </c>
      <c r="C296" s="79">
        <f>IF(A296&lt;='Raty równe'!$D$10,$B$13*$H$3/(1-(1+$H$3)^-$D$10),0)</f>
        <v>0</v>
      </c>
      <c r="D296" s="83">
        <f t="shared" si="16"/>
        <v>-8.9117467940846476E-11</v>
      </c>
      <c r="E296" s="80">
        <f t="shared" si="17"/>
        <v>8.9117467940846476E-11</v>
      </c>
      <c r="F296" s="84">
        <f>IF('[1]Parametry kredytu'!$C$40=1,C296,C296*'[1]Parametry kredytu'!$H$19)</f>
        <v>0</v>
      </c>
    </row>
    <row r="297" spans="1:6" ht="16.5" thickBot="1" x14ac:dyDescent="0.3">
      <c r="A297" s="10">
        <f t="shared" si="18"/>
        <v>285</v>
      </c>
      <c r="B297" s="82">
        <f t="shared" si="19"/>
        <v>3.418542333629406E-8</v>
      </c>
      <c r="C297" s="79">
        <f>IF(A297&lt;='Raty równe'!$D$10,$B$13*$H$3/(1-(1+$H$3)^-$D$10),0)</f>
        <v>0</v>
      </c>
      <c r="D297" s="83">
        <f t="shared" si="16"/>
        <v>-8.9350394144724762E-11</v>
      </c>
      <c r="E297" s="80">
        <f t="shared" si="17"/>
        <v>8.9350394144724762E-11</v>
      </c>
      <c r="F297" s="84">
        <f>IF('[1]Parametry kredytu'!$C$40=1,C297,C297*'[1]Parametry kredytu'!$H$19)</f>
        <v>0</v>
      </c>
    </row>
    <row r="298" spans="1:6" ht="16.5" thickBot="1" x14ac:dyDescent="0.3">
      <c r="A298" s="10">
        <f t="shared" si="18"/>
        <v>286</v>
      </c>
      <c r="B298" s="82">
        <f t="shared" si="19"/>
        <v>3.4274773730438787E-8</v>
      </c>
      <c r="C298" s="79">
        <f>IF(A298&lt;='Raty równe'!$D$10,$B$13*$H$3/(1-(1+$H$3)^-$D$10),0)</f>
        <v>0</v>
      </c>
      <c r="D298" s="83">
        <f t="shared" si="16"/>
        <v>-8.9583929147503017E-11</v>
      </c>
      <c r="E298" s="80">
        <f t="shared" si="17"/>
        <v>8.9583929147503017E-11</v>
      </c>
      <c r="F298" s="84">
        <f>IF('[1]Parametry kredytu'!$C$40=1,C298,C298*'[1]Parametry kredytu'!$H$19)</f>
        <v>0</v>
      </c>
    </row>
    <row r="299" spans="1:6" ht="16.5" thickBot="1" x14ac:dyDescent="0.3">
      <c r="A299" s="10">
        <f t="shared" si="18"/>
        <v>287</v>
      </c>
      <c r="B299" s="82">
        <f t="shared" si="19"/>
        <v>3.436435765958629E-8</v>
      </c>
      <c r="C299" s="79">
        <f>IF(A299&lt;='Raty równe'!$D$10,$B$13*$H$3/(1-(1+$H$3)^-$D$10),0)</f>
        <v>0</v>
      </c>
      <c r="D299" s="83">
        <f t="shared" si="16"/>
        <v>-8.9818074540398147E-11</v>
      </c>
      <c r="E299" s="80">
        <f t="shared" si="17"/>
        <v>8.9818074540398147E-11</v>
      </c>
      <c r="F299" s="84">
        <f>IF('[1]Parametry kredytu'!$C$40=1,C299,C299*'[1]Parametry kredytu'!$H$19)</f>
        <v>0</v>
      </c>
    </row>
    <row r="300" spans="1:6" ht="16.5" thickBot="1" x14ac:dyDescent="0.3">
      <c r="A300" s="10">
        <f t="shared" si="18"/>
        <v>288</v>
      </c>
      <c r="B300" s="82">
        <f t="shared" si="19"/>
        <v>3.445417573412669E-8</v>
      </c>
      <c r="C300" s="79">
        <f>IF(A300&lt;='Raty równe'!$D$10,$B$13*$H$3/(1-(1+$H$3)^-$D$10),0)</f>
        <v>0</v>
      </c>
      <c r="D300" s="83">
        <f t="shared" si="16"/>
        <v>-9.0052831918785942E-11</v>
      </c>
      <c r="E300" s="80">
        <f t="shared" si="17"/>
        <v>9.0052831918785942E-11</v>
      </c>
      <c r="F300" s="84">
        <f>IF('[1]Parametry kredytu'!$C$40=1,C300,C300*'[1]Parametry kredytu'!$H$19)</f>
        <v>0</v>
      </c>
    </row>
    <row r="301" spans="1:6" ht="16.5" thickBot="1" x14ac:dyDescent="0.3">
      <c r="A301" s="10">
        <f t="shared" si="18"/>
        <v>289</v>
      </c>
      <c r="B301" s="82">
        <f t="shared" si="19"/>
        <v>3.4544228566045478E-8</v>
      </c>
      <c r="C301" s="79">
        <f>IF(A301&lt;='Raty równe'!$D$10,$B$13*$H$3/(1-(1+$H$3)^-$D$10),0)</f>
        <v>0</v>
      </c>
      <c r="D301" s="83">
        <f t="shared" si="16"/>
        <v>-9.0288202882212023E-11</v>
      </c>
      <c r="E301" s="80">
        <f t="shared" si="17"/>
        <v>9.0288202882212023E-11</v>
      </c>
      <c r="F301" s="84">
        <f>IF('[1]Parametry kredytu'!$C$40=1,C301,C301*'[1]Parametry kredytu'!$H$19)</f>
        <v>0</v>
      </c>
    </row>
    <row r="302" spans="1:6" ht="16.5" thickBot="1" x14ac:dyDescent="0.3">
      <c r="A302" s="10">
        <f t="shared" si="18"/>
        <v>290</v>
      </c>
      <c r="B302" s="82">
        <f t="shared" si="19"/>
        <v>3.4634516768927692E-8</v>
      </c>
      <c r="C302" s="79">
        <f>IF(A302&lt;='Raty równe'!$D$10,$B$13*$H$3/(1-(1+$H$3)^-$D$10),0)</f>
        <v>0</v>
      </c>
      <c r="D302" s="83">
        <f t="shared" si="16"/>
        <v>-9.0524189034402787E-11</v>
      </c>
      <c r="E302" s="80">
        <f t="shared" si="17"/>
        <v>9.0524189034402787E-11</v>
      </c>
      <c r="F302" s="84">
        <f>IF('[1]Parametry kredytu'!$C$40=1,C302,C302*'[1]Parametry kredytu'!$H$19)</f>
        <v>0</v>
      </c>
    </row>
    <row r="303" spans="1:6" ht="16.5" thickBot="1" x14ac:dyDescent="0.3">
      <c r="A303" s="10">
        <f t="shared" si="18"/>
        <v>291</v>
      </c>
      <c r="B303" s="82">
        <f t="shared" si="19"/>
        <v>3.4725040957962097E-8</v>
      </c>
      <c r="C303" s="79">
        <f>IF(A303&lt;='Raty równe'!$D$10,$B$13*$H$3/(1-(1+$H$3)^-$D$10),0)</f>
        <v>0</v>
      </c>
      <c r="D303" s="83">
        <f t="shared" si="16"/>
        <v>-9.0760791983276279E-11</v>
      </c>
      <c r="E303" s="80">
        <f t="shared" si="17"/>
        <v>9.0760791983276279E-11</v>
      </c>
      <c r="F303" s="84">
        <f>IF('[1]Parametry kredytu'!$C$40=1,C303,C303*'[1]Parametry kredytu'!$H$19)</f>
        <v>0</v>
      </c>
    </row>
    <row r="304" spans="1:6" ht="16.5" thickBot="1" x14ac:dyDescent="0.3">
      <c r="A304" s="10">
        <f t="shared" si="18"/>
        <v>292</v>
      </c>
      <c r="B304" s="82">
        <f t="shared" si="19"/>
        <v>3.4815801749945374E-8</v>
      </c>
      <c r="C304" s="79">
        <f>IF(A304&lt;='Raty równe'!$D$10,$B$13*$H$3/(1-(1+$H$3)^-$D$10),0)</f>
        <v>0</v>
      </c>
      <c r="D304" s="83">
        <f t="shared" si="16"/>
        <v>-9.0998013340953114E-11</v>
      </c>
      <c r="E304" s="80">
        <f t="shared" si="17"/>
        <v>9.0998013340953114E-11</v>
      </c>
      <c r="F304" s="84">
        <f>IF('[1]Parametry kredytu'!$C$40=1,C304,C304*'[1]Parametry kredytu'!$H$19)</f>
        <v>0</v>
      </c>
    </row>
    <row r="305" spans="1:6" ht="16.5" thickBot="1" x14ac:dyDescent="0.3">
      <c r="A305" s="10">
        <f t="shared" si="18"/>
        <v>293</v>
      </c>
      <c r="B305" s="82">
        <f t="shared" si="19"/>
        <v>3.4906799763286325E-8</v>
      </c>
      <c r="C305" s="79">
        <f>IF(A305&lt;='Raty równe'!$D$10,$B$13*$H$3/(1-(1+$H$3)^-$D$10),0)</f>
        <v>0</v>
      </c>
      <c r="D305" s="83">
        <f t="shared" si="16"/>
        <v>-9.123585472376755E-11</v>
      </c>
      <c r="E305" s="80">
        <f t="shared" si="17"/>
        <v>9.123585472376755E-11</v>
      </c>
      <c r="F305" s="84">
        <f>IF('[1]Parametry kredytu'!$C$40=1,C305,C305*'[1]Parametry kredytu'!$H$19)</f>
        <v>0</v>
      </c>
    </row>
    <row r="306" spans="1:6" ht="16.5" thickBot="1" x14ac:dyDescent="0.3">
      <c r="A306" s="10">
        <f t="shared" si="18"/>
        <v>294</v>
      </c>
      <c r="B306" s="82">
        <f t="shared" si="19"/>
        <v>3.4998035618010089E-8</v>
      </c>
      <c r="C306" s="79">
        <f>IF(A306&lt;='Raty równe'!$D$10,$B$13*$H$3/(1-(1+$H$3)^-$D$10),0)</f>
        <v>0</v>
      </c>
      <c r="D306" s="83">
        <f t="shared" si="16"/>
        <v>-9.1474317752278438E-11</v>
      </c>
      <c r="E306" s="80">
        <f t="shared" si="17"/>
        <v>9.1474317752278438E-11</v>
      </c>
      <c r="F306" s="84">
        <f>IF('[1]Parametry kredytu'!$C$40=1,C306,C306*'[1]Parametry kredytu'!$H$19)</f>
        <v>0</v>
      </c>
    </row>
    <row r="307" spans="1:6" ht="16.5" thickBot="1" x14ac:dyDescent="0.3">
      <c r="A307" s="10">
        <f t="shared" si="18"/>
        <v>295</v>
      </c>
      <c r="B307" s="82">
        <f t="shared" si="19"/>
        <v>3.5089509935762366E-8</v>
      </c>
      <c r="C307" s="79">
        <f>IF(A307&lt;='Raty równe'!$D$10,$B$13*$H$3/(1-(1+$H$3)^-$D$10),0)</f>
        <v>0</v>
      </c>
      <c r="D307" s="83">
        <f t="shared" si="16"/>
        <v>-9.1713404051280273E-11</v>
      </c>
      <c r="E307" s="80">
        <f t="shared" si="17"/>
        <v>9.1713404051280273E-11</v>
      </c>
      <c r="F307" s="84">
        <f>IF('[1]Parametry kredytu'!$C$40=1,C307,C307*'[1]Parametry kredytu'!$H$19)</f>
        <v>0</v>
      </c>
    </row>
    <row r="308" spans="1:6" ht="16.5" thickBot="1" x14ac:dyDescent="0.3">
      <c r="A308" s="10">
        <f t="shared" si="18"/>
        <v>296</v>
      </c>
      <c r="B308" s="82">
        <f t="shared" si="19"/>
        <v>3.5181223339813648E-8</v>
      </c>
      <c r="C308" s="79">
        <f>IF(A308&lt;='Raty równe'!$D$10,$B$13*$H$3/(1-(1+$H$3)^-$D$10),0)</f>
        <v>0</v>
      </c>
      <c r="D308" s="83">
        <f t="shared" si="16"/>
        <v>-9.1953115249814295E-11</v>
      </c>
      <c r="E308" s="80">
        <f t="shared" si="17"/>
        <v>9.1953115249814295E-11</v>
      </c>
      <c r="F308" s="84">
        <f>IF('[1]Parametry kredytu'!$C$40=1,C308,C308*'[1]Parametry kredytu'!$H$19)</f>
        <v>0</v>
      </c>
    </row>
    <row r="309" spans="1:6" ht="16.5" thickBot="1" x14ac:dyDescent="0.3">
      <c r="A309" s="10">
        <f t="shared" si="18"/>
        <v>297</v>
      </c>
      <c r="B309" s="82">
        <f t="shared" si="19"/>
        <v>3.5273176455063465E-8</v>
      </c>
      <c r="C309" s="79">
        <f>IF(A309&lt;='Raty równe'!$D$10,$B$13*$H$3/(1-(1+$H$3)^-$D$10),0)</f>
        <v>0</v>
      </c>
      <c r="D309" s="83">
        <f t="shared" si="16"/>
        <v>-9.2193452981179576E-11</v>
      </c>
      <c r="E309" s="80">
        <f t="shared" si="17"/>
        <v>9.2193452981179576E-11</v>
      </c>
      <c r="F309" s="84">
        <f>IF('[1]Parametry kredytu'!$C$40=1,C309,C309*'[1]Parametry kredytu'!$H$19)</f>
        <v>0</v>
      </c>
    </row>
    <row r="310" spans="1:6" ht="16.5" thickBot="1" x14ac:dyDescent="0.3">
      <c r="A310" s="10">
        <f t="shared" si="18"/>
        <v>298</v>
      </c>
      <c r="B310" s="82">
        <f t="shared" si="19"/>
        <v>3.5365369908044646E-8</v>
      </c>
      <c r="C310" s="79">
        <f>IF(A310&lt;='Raty równe'!$D$10,$B$13*$H$3/(1-(1+$H$3)^-$D$10),0)</f>
        <v>0</v>
      </c>
      <c r="D310" s="83">
        <f t="shared" si="16"/>
        <v>-9.2434418882944104E-11</v>
      </c>
      <c r="E310" s="80">
        <f t="shared" si="17"/>
        <v>9.2434418882944104E-11</v>
      </c>
      <c r="F310" s="84">
        <f>IF('[1]Parametry kredytu'!$C$40=1,C310,C310*'[1]Parametry kredytu'!$H$19)</f>
        <v>0</v>
      </c>
    </row>
    <row r="311" spans="1:6" ht="16.5" thickBot="1" x14ac:dyDescent="0.3">
      <c r="A311" s="10">
        <f t="shared" si="18"/>
        <v>299</v>
      </c>
      <c r="B311" s="82">
        <f t="shared" si="19"/>
        <v>3.5457804326927589E-8</v>
      </c>
      <c r="C311" s="79">
        <f>IF(A311&lt;='Raty równe'!$D$10,$B$13*$H$3/(1-(1+$H$3)^-$D$10),0)</f>
        <v>0</v>
      </c>
      <c r="D311" s="83">
        <f t="shared" si="16"/>
        <v>-9.2676014596955966E-11</v>
      </c>
      <c r="E311" s="80">
        <f t="shared" si="17"/>
        <v>9.2676014596955966E-11</v>
      </c>
      <c r="F311" s="84">
        <f>IF('[1]Parametry kredytu'!$C$40=1,C311,C311*'[1]Parametry kredytu'!$H$19)</f>
        <v>0</v>
      </c>
    </row>
    <row r="312" spans="1:6" ht="16.5" thickBot="1" x14ac:dyDescent="0.3">
      <c r="A312" s="10">
        <f t="shared" si="18"/>
        <v>300</v>
      </c>
      <c r="B312" s="82">
        <f t="shared" si="19"/>
        <v>3.5550480341524543E-8</v>
      </c>
      <c r="C312" s="79">
        <f>IF(A312&lt;='Raty równe'!$D$10,$B$13*$H$3/(1-(1+$H$3)^-$D$10),0)</f>
        <v>0</v>
      </c>
      <c r="D312" s="83">
        <f t="shared" si="16"/>
        <v>-9.2918241769354561E-11</v>
      </c>
      <c r="E312" s="80">
        <f t="shared" si="17"/>
        <v>9.2918241769354561E-11</v>
      </c>
      <c r="F312" s="84">
        <f>IF('[1]Parametry kredytu'!$C$40=1,C312,C312*'[1]Parametry kredytu'!$H$19)</f>
        <v>0</v>
      </c>
    </row>
    <row r="313" spans="1:6" ht="16.5" thickBot="1" x14ac:dyDescent="0.3">
      <c r="A313" s="10">
        <f t="shared" si="18"/>
        <v>301</v>
      </c>
      <c r="B313" s="82">
        <f t="shared" si="19"/>
        <v>3.5643398583293898E-8</v>
      </c>
      <c r="C313" s="79">
        <f>IF(A313&lt;='Raty równe'!$D$10,$B$13*$H$3/(1-(1+$H$3)^-$D$10),0)</f>
        <v>0</v>
      </c>
      <c r="D313" s="83">
        <f t="shared" si="16"/>
        <v>-9.3161102050581856E-11</v>
      </c>
      <c r="E313" s="80">
        <f t="shared" si="17"/>
        <v>9.3161102050581856E-11</v>
      </c>
      <c r="F313" s="84">
        <f>IF('[1]Parametry kredytu'!$C$40=1,C313,C313*'[1]Parametry kredytu'!$H$19)</f>
        <v>0</v>
      </c>
    </row>
    <row r="314" spans="1:6" ht="16.5" thickBot="1" x14ac:dyDescent="0.3">
      <c r="A314" s="10">
        <f t="shared" si="18"/>
        <v>302</v>
      </c>
      <c r="B314" s="82">
        <f t="shared" si="19"/>
        <v>3.5736559685344482E-8</v>
      </c>
      <c r="C314" s="79">
        <f>IF(A314&lt;='Raty równe'!$D$10,$B$13*$H$3/(1-(1+$H$3)^-$D$10),0)</f>
        <v>0</v>
      </c>
      <c r="D314" s="83">
        <f t="shared" si="16"/>
        <v>-9.3404597095393524E-11</v>
      </c>
      <c r="E314" s="80">
        <f t="shared" si="17"/>
        <v>9.3404597095393524E-11</v>
      </c>
      <c r="F314" s="84">
        <f>IF('[1]Parametry kredytu'!$C$40=1,C314,C314*'[1]Parametry kredytu'!$H$19)</f>
        <v>0</v>
      </c>
    </row>
    <row r="315" spans="1:6" ht="16.5" thickBot="1" x14ac:dyDescent="0.3">
      <c r="A315" s="10">
        <f t="shared" si="18"/>
        <v>303</v>
      </c>
      <c r="B315" s="82">
        <f t="shared" si="19"/>
        <v>3.5829964282439873E-8</v>
      </c>
      <c r="C315" s="79">
        <f>IF(A315&lt;='Raty równe'!$D$10,$B$13*$H$3/(1-(1+$H$3)^-$D$10),0)</f>
        <v>0</v>
      </c>
      <c r="D315" s="83">
        <f t="shared" si="16"/>
        <v>-9.3648728562870244E-11</v>
      </c>
      <c r="E315" s="80">
        <f t="shared" si="17"/>
        <v>9.3648728562870244E-11</v>
      </c>
      <c r="F315" s="84">
        <f>IF('[1]Parametry kredytu'!$C$40=1,C315,C315*'[1]Parametry kredytu'!$H$19)</f>
        <v>0</v>
      </c>
    </row>
    <row r="316" spans="1:6" ht="16.5" thickBot="1" x14ac:dyDescent="0.3">
      <c r="A316" s="10">
        <f t="shared" si="18"/>
        <v>304</v>
      </c>
      <c r="B316" s="82">
        <f t="shared" si="19"/>
        <v>3.5923613011002743E-8</v>
      </c>
      <c r="C316" s="79">
        <f>IF(A316&lt;='Raty równe'!$D$10,$B$13*$H$3/(1-(1+$H$3)^-$D$10),0)</f>
        <v>0</v>
      </c>
      <c r="D316" s="83">
        <f t="shared" si="16"/>
        <v>-9.3893498116429085E-11</v>
      </c>
      <c r="E316" s="80">
        <f t="shared" si="17"/>
        <v>9.3893498116429085E-11</v>
      </c>
      <c r="F316" s="84">
        <f>IF('[1]Parametry kredytu'!$C$40=1,C316,C316*'[1]Parametry kredytu'!$H$19)</f>
        <v>0</v>
      </c>
    </row>
    <row r="317" spans="1:6" ht="16.5" thickBot="1" x14ac:dyDescent="0.3">
      <c r="A317" s="10">
        <f t="shared" si="18"/>
        <v>305</v>
      </c>
      <c r="B317" s="82">
        <f t="shared" si="19"/>
        <v>3.6017506509119172E-8</v>
      </c>
      <c r="C317" s="79">
        <f>IF(A317&lt;='Raty równe'!$D$10,$B$13*$H$3/(1-(1+$H$3)^-$D$10),0)</f>
        <v>0</v>
      </c>
      <c r="D317" s="83">
        <f t="shared" si="16"/>
        <v>-9.4138907423834776E-11</v>
      </c>
      <c r="E317" s="80">
        <f t="shared" si="17"/>
        <v>9.4138907423834776E-11</v>
      </c>
      <c r="F317" s="84">
        <f>IF('[1]Parametry kredytu'!$C$40=1,C317,C317*'[1]Parametry kredytu'!$H$19)</f>
        <v>0</v>
      </c>
    </row>
    <row r="318" spans="1:6" ht="16.5" thickBot="1" x14ac:dyDescent="0.3">
      <c r="A318" s="10">
        <f t="shared" si="18"/>
        <v>306</v>
      </c>
      <c r="B318" s="82">
        <f t="shared" si="19"/>
        <v>3.6111645416543006E-8</v>
      </c>
      <c r="C318" s="79">
        <f>IF(A318&lt;='Raty równe'!$D$10,$B$13*$H$3/(1-(1+$H$3)^-$D$10),0)</f>
        <v>0</v>
      </c>
      <c r="D318" s="83">
        <f t="shared" si="16"/>
        <v>-9.4384958157211033E-11</v>
      </c>
      <c r="E318" s="80">
        <f t="shared" si="17"/>
        <v>9.4384958157211033E-11</v>
      </c>
      <c r="F318" s="84">
        <f>IF('[1]Parametry kredytu'!$C$40=1,C318,C318*'[1]Parametry kredytu'!$H$19)</f>
        <v>0</v>
      </c>
    </row>
    <row r="319" spans="1:6" ht="16.5" thickBot="1" x14ac:dyDescent="0.3">
      <c r="A319" s="10">
        <f t="shared" si="18"/>
        <v>307</v>
      </c>
      <c r="B319" s="82">
        <f t="shared" si="19"/>
        <v>3.6206030374700214E-8</v>
      </c>
      <c r="C319" s="79">
        <f>IF(A319&lt;='Raty równe'!$D$10,$B$13*$H$3/(1-(1+$H$3)^-$D$10),0)</f>
        <v>0</v>
      </c>
      <c r="D319" s="83">
        <f t="shared" si="16"/>
        <v>-9.4631651993052068E-11</v>
      </c>
      <c r="E319" s="80">
        <f t="shared" si="17"/>
        <v>9.4631651993052068E-11</v>
      </c>
      <c r="F319" s="84">
        <f>IF('[1]Parametry kredytu'!$C$40=1,C319,C319*'[1]Parametry kredytu'!$H$19)</f>
        <v>0</v>
      </c>
    </row>
    <row r="320" spans="1:6" ht="16.5" thickBot="1" x14ac:dyDescent="0.3">
      <c r="A320" s="10">
        <f t="shared" si="18"/>
        <v>308</v>
      </c>
      <c r="B320" s="82">
        <f t="shared" si="19"/>
        <v>3.6300662026693264E-8</v>
      </c>
      <c r="C320" s="79">
        <f>IF(A320&lt;='Raty równe'!$D$10,$B$13*$H$3/(1-(1+$H$3)^-$D$10),0)</f>
        <v>0</v>
      </c>
      <c r="D320" s="83">
        <f t="shared" si="16"/>
        <v>-9.4878990612233903E-11</v>
      </c>
      <c r="E320" s="80">
        <f t="shared" si="17"/>
        <v>9.4878990612233903E-11</v>
      </c>
      <c r="F320" s="84">
        <f>IF('[1]Parametry kredytu'!$C$40=1,C320,C320*'[1]Parametry kredytu'!$H$19)</f>
        <v>0</v>
      </c>
    </row>
    <row r="321" spans="1:6" ht="16.5" thickBot="1" x14ac:dyDescent="0.3">
      <c r="A321" s="10">
        <f t="shared" si="18"/>
        <v>309</v>
      </c>
      <c r="B321" s="82">
        <f t="shared" si="19"/>
        <v>3.6395541017305498E-8</v>
      </c>
      <c r="C321" s="79">
        <f>IF(A321&lt;='Raty równe'!$D$10,$B$13*$H$3/(1-(1+$H$3)^-$D$10),0)</f>
        <v>0</v>
      </c>
      <c r="D321" s="83">
        <f t="shared" si="16"/>
        <v>-9.5126975700025883E-11</v>
      </c>
      <c r="E321" s="80">
        <f t="shared" si="17"/>
        <v>9.5126975700025883E-11</v>
      </c>
      <c r="F321" s="84">
        <f>IF('[1]Parametry kredytu'!$C$40=1,C321,C321*'[1]Parametry kredytu'!$H$19)</f>
        <v>0</v>
      </c>
    </row>
    <row r="322" spans="1:6" ht="16.5" thickBot="1" x14ac:dyDescent="0.3">
      <c r="A322" s="10">
        <f t="shared" si="18"/>
        <v>310</v>
      </c>
      <c r="B322" s="82">
        <f t="shared" si="19"/>
        <v>3.6490667993005525E-8</v>
      </c>
      <c r="C322" s="79">
        <f>IF(A322&lt;='Raty równe'!$D$10,$B$13*$H$3/(1-(1+$H$3)^-$D$10),0)</f>
        <v>0</v>
      </c>
      <c r="D322" s="83">
        <f t="shared" si="16"/>
        <v>-9.5375608946102103E-11</v>
      </c>
      <c r="E322" s="80">
        <f t="shared" si="17"/>
        <v>9.5375608946102103E-11</v>
      </c>
      <c r="F322" s="84">
        <f>IF('[1]Parametry kredytu'!$C$40=1,C322,C322*'[1]Parametry kredytu'!$H$19)</f>
        <v>0</v>
      </c>
    </row>
    <row r="323" spans="1:6" ht="16.5" thickBot="1" x14ac:dyDescent="0.3">
      <c r="A323" s="10">
        <f t="shared" si="18"/>
        <v>311</v>
      </c>
      <c r="B323" s="82">
        <f t="shared" si="19"/>
        <v>3.6586043601951625E-8</v>
      </c>
      <c r="C323" s="79">
        <f>IF(A323&lt;='Raty równe'!$D$10,$B$13*$H$3/(1-(1+$H$3)^-$D$10),0)</f>
        <v>0</v>
      </c>
      <c r="D323" s="83">
        <f t="shared" si="16"/>
        <v>-9.5624892044553016E-11</v>
      </c>
      <c r="E323" s="80">
        <f t="shared" si="17"/>
        <v>9.5624892044553016E-11</v>
      </c>
      <c r="F323" s="84">
        <f>IF('[1]Parametry kredytu'!$C$40=1,C323,C323*'[1]Parametry kredytu'!$H$19)</f>
        <v>0</v>
      </c>
    </row>
    <row r="324" spans="1:6" ht="16.5" thickBot="1" x14ac:dyDescent="0.3">
      <c r="A324" s="10">
        <f t="shared" si="18"/>
        <v>312</v>
      </c>
      <c r="B324" s="82">
        <f t="shared" si="19"/>
        <v>3.6681668493996177E-8</v>
      </c>
      <c r="C324" s="79">
        <f>IF(A324&lt;='Raty równe'!$D$10,$B$13*$H$3/(1-(1+$H$3)^-$D$10),0)</f>
        <v>0</v>
      </c>
      <c r="D324" s="83">
        <f t="shared" si="16"/>
        <v>-9.5874826693896866E-11</v>
      </c>
      <c r="E324" s="80">
        <f t="shared" si="17"/>
        <v>9.5874826693896866E-11</v>
      </c>
      <c r="F324" s="84">
        <f>IF('[1]Parametry kredytu'!$C$40=1,C324,C324*'[1]Parametry kredytu'!$H$19)</f>
        <v>0</v>
      </c>
    </row>
    <row r="325" spans="1:6" ht="16.5" thickBot="1" x14ac:dyDescent="0.3">
      <c r="A325" s="10">
        <f t="shared" si="18"/>
        <v>313</v>
      </c>
      <c r="B325" s="82">
        <f t="shared" si="19"/>
        <v>3.6777543320690072E-8</v>
      </c>
      <c r="C325" s="79">
        <f>IF(A325&lt;='Raty równe'!$D$10,$B$13*$H$3/(1-(1+$H$3)^-$D$10),0)</f>
        <v>0</v>
      </c>
      <c r="D325" s="83">
        <f t="shared" si="16"/>
        <v>-9.6125414597091314E-11</v>
      </c>
      <c r="E325" s="80">
        <f t="shared" si="17"/>
        <v>9.6125414597091314E-11</v>
      </c>
      <c r="F325" s="84">
        <f>IF('[1]Parametry kredytu'!$C$40=1,C325,C325*'[1]Parametry kredytu'!$H$19)</f>
        <v>0</v>
      </c>
    </row>
    <row r="326" spans="1:6" ht="16.5" thickBot="1" x14ac:dyDescent="0.3">
      <c r="A326" s="10">
        <f t="shared" si="18"/>
        <v>314</v>
      </c>
      <c r="B326" s="82">
        <f t="shared" si="19"/>
        <v>3.6873668735287163E-8</v>
      </c>
      <c r="C326" s="79">
        <f>IF(A326&lt;='Raty równe'!$D$10,$B$13*$H$3/(1-(1+$H$3)^-$D$10),0)</f>
        <v>0</v>
      </c>
      <c r="D326" s="83">
        <f t="shared" si="16"/>
        <v>-9.6376657461545078E-11</v>
      </c>
      <c r="E326" s="80">
        <f t="shared" si="17"/>
        <v>9.6376657461545078E-11</v>
      </c>
      <c r="F326" s="84">
        <f>IF('[1]Parametry kredytu'!$C$40=1,C326,C326*'[1]Parametry kredytu'!$H$19)</f>
        <v>0</v>
      </c>
    </row>
    <row r="327" spans="1:6" ht="16.5" thickBot="1" x14ac:dyDescent="0.3">
      <c r="A327" s="10">
        <f t="shared" si="18"/>
        <v>315</v>
      </c>
      <c r="B327" s="82">
        <f t="shared" si="19"/>
        <v>3.6970045392748707E-8</v>
      </c>
      <c r="C327" s="79">
        <f>IF(A327&lt;='Raty równe'!$D$10,$B$13*$H$3/(1-(1+$H$3)^-$D$10),0)</f>
        <v>0</v>
      </c>
      <c r="D327" s="83">
        <f t="shared" si="16"/>
        <v>-9.6628556999129516E-11</v>
      </c>
      <c r="E327" s="80">
        <f t="shared" si="17"/>
        <v>9.6628556999129516E-11</v>
      </c>
      <c r="F327" s="84">
        <f>IF('[1]Parametry kredytu'!$C$40=1,C327,C327*'[1]Parametry kredytu'!$H$19)</f>
        <v>0</v>
      </c>
    </row>
    <row r="328" spans="1:6" ht="16.5" thickBot="1" x14ac:dyDescent="0.3">
      <c r="A328" s="10">
        <f t="shared" si="18"/>
        <v>316</v>
      </c>
      <c r="B328" s="82">
        <f t="shared" si="19"/>
        <v>3.7066673949747837E-8</v>
      </c>
      <c r="C328" s="79">
        <f>IF(A328&lt;='Raty równe'!$D$10,$B$13*$H$3/(1-(1+$H$3)^-$D$10),0)</f>
        <v>0</v>
      </c>
      <c r="D328" s="83">
        <f t="shared" si="16"/>
        <v>-9.6881114926190231E-11</v>
      </c>
      <c r="E328" s="80">
        <f t="shared" si="17"/>
        <v>9.6881114926190231E-11</v>
      </c>
      <c r="F328" s="84">
        <f>IF('[1]Parametry kredytu'!$C$40=1,C328,C328*'[1]Parametry kredytu'!$H$19)</f>
        <v>0</v>
      </c>
    </row>
    <row r="329" spans="1:6" ht="16.5" thickBot="1" x14ac:dyDescent="0.3">
      <c r="A329" s="10">
        <f t="shared" si="18"/>
        <v>317</v>
      </c>
      <c r="B329" s="82">
        <f t="shared" si="19"/>
        <v>3.7163555064674024E-8</v>
      </c>
      <c r="C329" s="79">
        <f>IF(A329&lt;='Raty równe'!$D$10,$B$13*$H$3/(1-(1+$H$3)^-$D$10),0)</f>
        <v>0</v>
      </c>
      <c r="D329" s="83">
        <f t="shared" si="16"/>
        <v>-9.7134332963558964E-11</v>
      </c>
      <c r="E329" s="80">
        <f t="shared" si="17"/>
        <v>9.7134332963558964E-11</v>
      </c>
      <c r="F329" s="84">
        <f>IF('[1]Parametry kredytu'!$C$40=1,C329,C329*'[1]Parametry kredytu'!$H$19)</f>
        <v>0</v>
      </c>
    </row>
    <row r="330" spans="1:6" ht="16.5" thickBot="1" x14ac:dyDescent="0.3">
      <c r="A330" s="10">
        <f t="shared" si="18"/>
        <v>318</v>
      </c>
      <c r="B330" s="82">
        <f t="shared" si="19"/>
        <v>3.7260689397637581E-8</v>
      </c>
      <c r="C330" s="79">
        <f>IF(A330&lt;='Raty równe'!$D$10,$B$13*$H$3/(1-(1+$H$3)^-$D$10),0)</f>
        <v>0</v>
      </c>
      <c r="D330" s="83">
        <f t="shared" si="16"/>
        <v>-9.7388212836565081E-11</v>
      </c>
      <c r="E330" s="80">
        <f t="shared" si="17"/>
        <v>9.7388212836565081E-11</v>
      </c>
      <c r="F330" s="84">
        <f>IF('[1]Parametry kredytu'!$C$40=1,C330,C330*'[1]Parametry kredytu'!$H$19)</f>
        <v>0</v>
      </c>
    </row>
    <row r="331" spans="1:6" ht="16.5" thickBot="1" x14ac:dyDescent="0.3">
      <c r="A331" s="10">
        <f t="shared" si="18"/>
        <v>319</v>
      </c>
      <c r="B331" s="82">
        <f t="shared" si="19"/>
        <v>3.7358077610474146E-8</v>
      </c>
      <c r="C331" s="79">
        <f>IF(A331&lt;='Raty równe'!$D$10,$B$13*$H$3/(1-(1+$H$3)^-$D$10),0)</f>
        <v>0</v>
      </c>
      <c r="D331" s="83">
        <f t="shared" si="16"/>
        <v>-9.7642756275047492E-11</v>
      </c>
      <c r="E331" s="80">
        <f t="shared" si="17"/>
        <v>9.7642756275047492E-11</v>
      </c>
      <c r="F331" s="84">
        <f>IF('[1]Parametry kredytu'!$C$40=1,C331,C331*'[1]Parametry kredytu'!$H$19)</f>
        <v>0</v>
      </c>
    </row>
    <row r="332" spans="1:6" ht="16.5" thickBot="1" x14ac:dyDescent="0.3">
      <c r="A332" s="10">
        <f t="shared" si="18"/>
        <v>320</v>
      </c>
      <c r="B332" s="82">
        <f t="shared" si="19"/>
        <v>3.7455720366749191E-8</v>
      </c>
      <c r="C332" s="79">
        <f>IF(A332&lt;='Raty równe'!$D$10,$B$13*$H$3/(1-(1+$H$3)^-$D$10),0)</f>
        <v>0</v>
      </c>
      <c r="D332" s="83">
        <f t="shared" si="16"/>
        <v>-9.7897965013366373E-11</v>
      </c>
      <c r="E332" s="80">
        <f t="shared" si="17"/>
        <v>9.7897965013366373E-11</v>
      </c>
      <c r="F332" s="84">
        <f>IF('[1]Parametry kredytu'!$C$40=1,C332,C332*'[1]Parametry kredytu'!$H$19)</f>
        <v>0</v>
      </c>
    </row>
    <row r="333" spans="1:6" ht="16.5" thickBot="1" x14ac:dyDescent="0.3">
      <c r="A333" s="10">
        <f t="shared" si="18"/>
        <v>321</v>
      </c>
      <c r="B333" s="82">
        <f t="shared" si="19"/>
        <v>3.755361833176256E-8</v>
      </c>
      <c r="C333" s="79">
        <f>IF(A333&lt;='Raty równe'!$D$10,$B$13*$H$3/(1-(1+$H$3)^-$D$10),0)</f>
        <v>0</v>
      </c>
      <c r="D333" s="83">
        <f t="shared" si="16"/>
        <v>-9.8153840790415031E-11</v>
      </c>
      <c r="E333" s="80">
        <f t="shared" si="17"/>
        <v>9.8153840790415031E-11</v>
      </c>
      <c r="F333" s="84">
        <f>IF('[1]Parametry kredytu'!$C$40=1,C333,C333*'[1]Parametry kredytu'!$H$19)</f>
        <v>0</v>
      </c>
    </row>
    <row r="334" spans="1:6" ht="16.5" thickBot="1" x14ac:dyDescent="0.3">
      <c r="A334" s="10">
        <f t="shared" si="18"/>
        <v>322</v>
      </c>
      <c r="B334" s="82">
        <f t="shared" si="19"/>
        <v>3.7651772172552978E-8</v>
      </c>
      <c r="C334" s="79">
        <f>IF(A334&lt;='Raty równe'!$D$10,$B$13*$H$3/(1-(1+$H$3)^-$D$10),0)</f>
        <v>0</v>
      </c>
      <c r="D334" s="83">
        <f t="shared" ref="D334:D397" si="20">C334-E334</f>
        <v>-9.8410385349631637E-11</v>
      </c>
      <c r="E334" s="80">
        <f t="shared" ref="E334:E397" si="21">B334*$D$9*30/365</f>
        <v>9.8410385349631637E-11</v>
      </c>
      <c r="F334" s="84">
        <f>IF('[1]Parametry kredytu'!$C$40=1,C334,C334*'[1]Parametry kredytu'!$H$19)</f>
        <v>0</v>
      </c>
    </row>
    <row r="335" spans="1:6" ht="16.5" thickBot="1" x14ac:dyDescent="0.3">
      <c r="A335" s="10">
        <f t="shared" ref="A335:A400" si="22">A334+1</f>
        <v>323</v>
      </c>
      <c r="B335" s="82">
        <f t="shared" ref="B335:B398" si="23">B334-D334</f>
        <v>3.7750182557902607E-8</v>
      </c>
      <c r="C335" s="79">
        <f>IF(A335&lt;='Raty równe'!$D$10,$B$13*$H$3/(1-(1+$H$3)^-$D$10),0)</f>
        <v>0</v>
      </c>
      <c r="D335" s="83">
        <f t="shared" si="20"/>
        <v>-9.8667600439011199E-11</v>
      </c>
      <c r="E335" s="80">
        <f t="shared" si="21"/>
        <v>9.8667600439011199E-11</v>
      </c>
      <c r="F335" s="84">
        <f>IF('[1]Parametry kredytu'!$C$40=1,C335,C335*'[1]Parametry kredytu'!$H$19)</f>
        <v>0</v>
      </c>
    </row>
    <row r="336" spans="1:6" ht="16.5" thickBot="1" x14ac:dyDescent="0.3">
      <c r="A336" s="10">
        <f t="shared" si="22"/>
        <v>324</v>
      </c>
      <c r="B336" s="82">
        <f t="shared" si="23"/>
        <v>3.7848850158341622E-8</v>
      </c>
      <c r="C336" s="79">
        <f>IF(A336&lt;='Raty równe'!$D$10,$B$13*$H$3/(1-(1+$H$3)^-$D$10),0)</f>
        <v>0</v>
      </c>
      <c r="D336" s="83">
        <f t="shared" si="20"/>
        <v>-9.8925487811117567E-11</v>
      </c>
      <c r="E336" s="80">
        <f t="shared" si="21"/>
        <v>9.8925487811117567E-11</v>
      </c>
      <c r="F336" s="84">
        <f>IF('[1]Parametry kredytu'!$C$40=1,C336,C336*'[1]Parametry kredytu'!$H$19)</f>
        <v>0</v>
      </c>
    </row>
    <row r="337" spans="1:6" ht="16.5" thickBot="1" x14ac:dyDescent="0.3">
      <c r="A337" s="10">
        <f t="shared" si="22"/>
        <v>325</v>
      </c>
      <c r="B337" s="82">
        <f t="shared" si="23"/>
        <v>3.7947775646152739E-8</v>
      </c>
      <c r="C337" s="79">
        <f>IF(A337&lt;='Raty równe'!$D$10,$B$13*$H$3/(1-(1+$H$3)^-$D$10),0)</f>
        <v>0</v>
      </c>
      <c r="D337" s="83">
        <f t="shared" si="20"/>
        <v>-9.9184049223095114E-11</v>
      </c>
      <c r="E337" s="80">
        <f t="shared" si="21"/>
        <v>9.9184049223095114E-11</v>
      </c>
      <c r="F337" s="84">
        <f>IF('[1]Parametry kredytu'!$C$40=1,C337,C337*'[1]Parametry kredytu'!$H$19)</f>
        <v>0</v>
      </c>
    </row>
    <row r="338" spans="1:6" ht="16.5" thickBot="1" x14ac:dyDescent="0.3">
      <c r="A338" s="10">
        <f t="shared" si="22"/>
        <v>326</v>
      </c>
      <c r="B338" s="82">
        <f t="shared" si="23"/>
        <v>3.8046959695375834E-8</v>
      </c>
      <c r="C338" s="79">
        <f>IF(A338&lt;='Raty równe'!$D$10,$B$13*$H$3/(1-(1+$H$3)^-$D$10),0)</f>
        <v>0</v>
      </c>
      <c r="D338" s="83">
        <f t="shared" si="20"/>
        <v>-9.9443286436680954E-11</v>
      </c>
      <c r="E338" s="80">
        <f t="shared" si="21"/>
        <v>9.9443286436680954E-11</v>
      </c>
      <c r="F338" s="84">
        <f>IF('[1]Parametry kredytu'!$C$40=1,C338,C338*'[1]Parametry kredytu'!$H$19)</f>
        <v>0</v>
      </c>
    </row>
    <row r="339" spans="1:6" ht="16.5" thickBot="1" x14ac:dyDescent="0.3">
      <c r="A339" s="10">
        <f t="shared" si="22"/>
        <v>327</v>
      </c>
      <c r="B339" s="82">
        <f t="shared" si="23"/>
        <v>3.8146402981812517E-8</v>
      </c>
      <c r="C339" s="79">
        <f>IF(A339&lt;='Raty równe'!$D$10,$B$13*$H$3/(1-(1+$H$3)^-$D$10),0)</f>
        <v>0</v>
      </c>
      <c r="D339" s="83">
        <f t="shared" si="20"/>
        <v>-9.9703201218216832E-11</v>
      </c>
      <c r="E339" s="80">
        <f t="shared" si="21"/>
        <v>9.9703201218216832E-11</v>
      </c>
      <c r="F339" s="84">
        <f>IF('[1]Parametry kredytu'!$C$40=1,C339,C339*'[1]Parametry kredytu'!$H$19)</f>
        <v>0</v>
      </c>
    </row>
    <row r="340" spans="1:6" ht="16.5" thickBot="1" x14ac:dyDescent="0.3">
      <c r="A340" s="10">
        <f t="shared" si="22"/>
        <v>328</v>
      </c>
      <c r="B340" s="82">
        <f t="shared" si="23"/>
        <v>3.8246106183030735E-8</v>
      </c>
      <c r="C340" s="79">
        <f>IF(A340&lt;='Raty równe'!$D$10,$B$13*$H$3/(1-(1+$H$3)^-$D$10),0)</f>
        <v>0</v>
      </c>
      <c r="D340" s="83">
        <f t="shared" si="20"/>
        <v>-9.9963795338661155E-11</v>
      </c>
      <c r="E340" s="80">
        <f t="shared" si="21"/>
        <v>9.9963795338661155E-11</v>
      </c>
      <c r="F340" s="84">
        <f>IF('[1]Parametry kredytu'!$C$40=1,C340,C340*'[1]Parametry kredytu'!$H$19)</f>
        <v>0</v>
      </c>
    </row>
    <row r="341" spans="1:6" ht="16.5" thickBot="1" x14ac:dyDescent="0.3">
      <c r="A341" s="10">
        <f t="shared" si="22"/>
        <v>329</v>
      </c>
      <c r="B341" s="82">
        <f t="shared" si="23"/>
        <v>3.8346069978369393E-8</v>
      </c>
      <c r="C341" s="79">
        <f>IF(A341&lt;='Raty równe'!$D$10,$B$13*$H$3/(1-(1+$H$3)^-$D$10),0)</f>
        <v>0</v>
      </c>
      <c r="D341" s="83">
        <f t="shared" si="20"/>
        <v>-1.0022507057360112E-10</v>
      </c>
      <c r="E341" s="80">
        <f t="shared" si="21"/>
        <v>1.0022507057360112E-10</v>
      </c>
      <c r="F341" s="84">
        <f>IF('[1]Parametry kredytu'!$C$40=1,C341,C341*'[1]Parametry kredytu'!$H$19)</f>
        <v>0</v>
      </c>
    </row>
    <row r="342" spans="1:6" ht="16.5" thickBot="1" x14ac:dyDescent="0.3">
      <c r="A342" s="10">
        <f t="shared" si="22"/>
        <v>330</v>
      </c>
      <c r="B342" s="82">
        <f t="shared" si="23"/>
        <v>3.8446295048942997E-8</v>
      </c>
      <c r="C342" s="79">
        <f>IF(A342&lt;='Raty równe'!$D$10,$B$13*$H$3/(1-(1+$H$3)^-$D$10),0)</f>
        <v>0</v>
      </c>
      <c r="D342" s="83">
        <f t="shared" si="20"/>
        <v>-1.0048702870326471E-10</v>
      </c>
      <c r="E342" s="80">
        <f t="shared" si="21"/>
        <v>1.0048702870326471E-10</v>
      </c>
      <c r="F342" s="84">
        <f>IF('[1]Parametry kredytu'!$C$40=1,C342,C342*'[1]Parametry kredytu'!$H$19)</f>
        <v>0</v>
      </c>
    </row>
    <row r="343" spans="1:6" ht="16.5" thickBot="1" x14ac:dyDescent="0.3">
      <c r="A343" s="10">
        <f t="shared" si="22"/>
        <v>331</v>
      </c>
      <c r="B343" s="82">
        <f t="shared" si="23"/>
        <v>3.8546782077646264E-8</v>
      </c>
      <c r="C343" s="79">
        <f>IF(A343&lt;='Raty równe'!$D$10,$B$13*$H$3/(1-(1+$H$3)^-$D$10),0)</f>
        <v>0</v>
      </c>
      <c r="D343" s="83">
        <f t="shared" si="20"/>
        <v>-1.0074967151253297E-10</v>
      </c>
      <c r="E343" s="80">
        <f t="shared" si="21"/>
        <v>1.0074967151253297E-10</v>
      </c>
      <c r="F343" s="84">
        <f>IF('[1]Parametry kredytu'!$C$40=1,C343,C343*'[1]Parametry kredytu'!$H$19)</f>
        <v>0</v>
      </c>
    </row>
    <row r="344" spans="1:6" ht="16.5" thickBot="1" x14ac:dyDescent="0.3">
      <c r="A344" s="10">
        <f t="shared" si="22"/>
        <v>332</v>
      </c>
      <c r="B344" s="82">
        <f t="shared" si="23"/>
        <v>3.8647531749158796E-8</v>
      </c>
      <c r="C344" s="79">
        <f>IF(A344&lt;='Raty równe'!$D$10,$B$13*$H$3/(1-(1+$H$3)^-$D$10),0)</f>
        <v>0</v>
      </c>
      <c r="D344" s="83">
        <f t="shared" si="20"/>
        <v>-1.0101300079095204E-10</v>
      </c>
      <c r="E344" s="80">
        <f t="shared" si="21"/>
        <v>1.0101300079095204E-10</v>
      </c>
      <c r="F344" s="84">
        <f>IF('[1]Parametry kredytu'!$C$40=1,C344,C344*'[1]Parametry kredytu'!$H$19)</f>
        <v>0</v>
      </c>
    </row>
    <row r="345" spans="1:6" ht="16.5" thickBot="1" x14ac:dyDescent="0.3">
      <c r="A345" s="10">
        <f t="shared" si="22"/>
        <v>333</v>
      </c>
      <c r="B345" s="82">
        <f t="shared" si="23"/>
        <v>3.8748544749949749E-8</v>
      </c>
      <c r="C345" s="79">
        <f>IF(A345&lt;='Raty równe'!$D$10,$B$13*$H$3/(1-(1+$H$3)^-$D$10),0)</f>
        <v>0</v>
      </c>
      <c r="D345" s="83">
        <f t="shared" si="20"/>
        <v>-1.0127701833274537E-10</v>
      </c>
      <c r="E345" s="80">
        <f t="shared" si="21"/>
        <v>1.0127701833274537E-10</v>
      </c>
      <c r="F345" s="84">
        <f>IF('[1]Parametry kredytu'!$C$40=1,C345,C345*'[1]Parametry kredytu'!$H$19)</f>
        <v>0</v>
      </c>
    </row>
    <row r="346" spans="1:6" ht="16.5" thickBot="1" x14ac:dyDescent="0.3">
      <c r="A346" s="10">
        <f t="shared" si="22"/>
        <v>334</v>
      </c>
      <c r="B346" s="82">
        <f t="shared" si="23"/>
        <v>3.8849821768282494E-8</v>
      </c>
      <c r="C346" s="79">
        <f>IF(A346&lt;='Raty równe'!$D$10,$B$13*$H$3/(1-(1+$H$3)^-$D$10),0)</f>
        <v>0</v>
      </c>
      <c r="D346" s="83">
        <f t="shared" si="20"/>
        <v>-1.0154172593682603E-10</v>
      </c>
      <c r="E346" s="80">
        <f t="shared" si="21"/>
        <v>1.0154172593682603E-10</v>
      </c>
      <c r="F346" s="84">
        <f>IF('[1]Parametry kredytu'!$C$40=1,C346,C346*'[1]Parametry kredytu'!$H$19)</f>
        <v>0</v>
      </c>
    </row>
    <row r="347" spans="1:6" ht="16.5" thickBot="1" x14ac:dyDescent="0.3">
      <c r="A347" s="10">
        <f t="shared" si="22"/>
        <v>335</v>
      </c>
      <c r="B347" s="82">
        <f t="shared" si="23"/>
        <v>3.8951363494219322E-8</v>
      </c>
      <c r="C347" s="79">
        <f>IF(A347&lt;='Raty równe'!$D$10,$B$13*$H$3/(1-(1+$H$3)^-$D$10),0)</f>
        <v>0</v>
      </c>
      <c r="D347" s="83">
        <f t="shared" si="20"/>
        <v>-1.0180712540680887E-10</v>
      </c>
      <c r="E347" s="80">
        <f t="shared" si="21"/>
        <v>1.0180712540680887E-10</v>
      </c>
      <c r="F347" s="84">
        <f>IF('[1]Parametry kredytu'!$C$40=1,C347,C347*'[1]Parametry kredytu'!$H$19)</f>
        <v>0</v>
      </c>
    </row>
    <row r="348" spans="1:6" ht="16.5" thickBot="1" x14ac:dyDescent="0.3">
      <c r="A348" s="10">
        <f t="shared" si="22"/>
        <v>336</v>
      </c>
      <c r="B348" s="82">
        <f t="shared" si="23"/>
        <v>3.9053170619626128E-8</v>
      </c>
      <c r="C348" s="79">
        <f>IF(A348&lt;='Raty równe'!$D$10,$B$13*$H$3/(1-(1+$H$3)^-$D$10),0)</f>
        <v>0</v>
      </c>
      <c r="D348" s="83">
        <f t="shared" si="20"/>
        <v>-1.0207321855102282E-10</v>
      </c>
      <c r="E348" s="80">
        <f t="shared" si="21"/>
        <v>1.0207321855102282E-10</v>
      </c>
      <c r="F348" s="84">
        <f>IF('[1]Parametry kredytu'!$C$40=1,C348,C348*'[1]Parametry kredytu'!$H$19)</f>
        <v>0</v>
      </c>
    </row>
    <row r="349" spans="1:6" ht="16.5" thickBot="1" x14ac:dyDescent="0.3">
      <c r="A349" s="10">
        <f t="shared" si="22"/>
        <v>337</v>
      </c>
      <c r="B349" s="82">
        <f t="shared" si="23"/>
        <v>3.9155243838177149E-8</v>
      </c>
      <c r="C349" s="79">
        <f>IF(A349&lt;='Raty równe'!$D$10,$B$13*$H$3/(1-(1+$H$3)^-$D$10),0)</f>
        <v>0</v>
      </c>
      <c r="D349" s="83">
        <f t="shared" si="20"/>
        <v>-1.0234000718252329E-10</v>
      </c>
      <c r="E349" s="80">
        <f t="shared" si="21"/>
        <v>1.0234000718252329E-10</v>
      </c>
      <c r="F349" s="84">
        <f>IF('[1]Parametry kredytu'!$C$40=1,C349,C349*'[1]Parametry kredytu'!$H$19)</f>
        <v>0</v>
      </c>
    </row>
    <row r="350" spans="1:6" ht="16.5" thickBot="1" x14ac:dyDescent="0.3">
      <c r="A350" s="10">
        <f t="shared" si="22"/>
        <v>338</v>
      </c>
      <c r="B350" s="82">
        <f t="shared" si="23"/>
        <v>3.9257583845359669E-8</v>
      </c>
      <c r="C350" s="79">
        <f>IF(A350&lt;='Raty równe'!$D$10,$B$13*$H$3/(1-(1+$H$3)^-$D$10),0)</f>
        <v>0</v>
      </c>
      <c r="D350" s="83">
        <f t="shared" si="20"/>
        <v>-1.0260749311910446E-10</v>
      </c>
      <c r="E350" s="80">
        <f t="shared" si="21"/>
        <v>1.0260749311910446E-10</v>
      </c>
      <c r="F350" s="84">
        <f>IF('[1]Parametry kredytu'!$C$40=1,C350,C350*'[1]Parametry kredytu'!$H$19)</f>
        <v>0</v>
      </c>
    </row>
    <row r="351" spans="1:6" ht="16.5" thickBot="1" x14ac:dyDescent="0.3">
      <c r="A351" s="10">
        <f t="shared" si="22"/>
        <v>339</v>
      </c>
      <c r="B351" s="82">
        <f t="shared" si="23"/>
        <v>3.9360191338478774E-8</v>
      </c>
      <c r="C351" s="79">
        <f>IF(A351&lt;='Raty równe'!$D$10,$B$13*$H$3/(1-(1+$H$3)^-$D$10),0)</f>
        <v>0</v>
      </c>
      <c r="D351" s="83">
        <f t="shared" si="20"/>
        <v>-1.0287567818331164E-10</v>
      </c>
      <c r="E351" s="80">
        <f t="shared" si="21"/>
        <v>1.0287567818331164E-10</v>
      </c>
      <c r="F351" s="84">
        <f>IF('[1]Parametry kredytu'!$C$40=1,C351,C351*'[1]Parametry kredytu'!$H$19)</f>
        <v>0</v>
      </c>
    </row>
    <row r="352" spans="1:6" ht="16.5" thickBot="1" x14ac:dyDescent="0.3">
      <c r="A352" s="10">
        <f t="shared" si="22"/>
        <v>340</v>
      </c>
      <c r="B352" s="82">
        <f t="shared" si="23"/>
        <v>3.9463067016662083E-8</v>
      </c>
      <c r="C352" s="79">
        <f>IF(A352&lt;='Raty równe'!$D$10,$B$13*$H$3/(1-(1+$H$3)^-$D$10),0)</f>
        <v>0</v>
      </c>
      <c r="D352" s="83">
        <f t="shared" si="20"/>
        <v>-1.0314456420245378E-10</v>
      </c>
      <c r="E352" s="80">
        <f t="shared" si="21"/>
        <v>1.0314456420245378E-10</v>
      </c>
      <c r="F352" s="84">
        <f>IF('[1]Parametry kredytu'!$C$40=1,C352,C352*'[1]Parametry kredytu'!$H$19)</f>
        <v>0</v>
      </c>
    </row>
    <row r="353" spans="1:6" ht="16.5" thickBot="1" x14ac:dyDescent="0.3">
      <c r="A353" s="10">
        <f t="shared" si="22"/>
        <v>341</v>
      </c>
      <c r="B353" s="82">
        <f t="shared" si="23"/>
        <v>3.9566211580864539E-8</v>
      </c>
      <c r="C353" s="79">
        <f>IF(A353&lt;='Raty równe'!$D$10,$B$13*$H$3/(1-(1+$H$3)^-$D$10),0)</f>
        <v>0</v>
      </c>
      <c r="D353" s="83">
        <f t="shared" si="20"/>
        <v>-1.0341415300861582E-10</v>
      </c>
      <c r="E353" s="80">
        <f t="shared" si="21"/>
        <v>1.0341415300861582E-10</v>
      </c>
      <c r="F353" s="84">
        <f>IF('[1]Parametry kredytu'!$C$40=1,C353,C353*'[1]Parametry kredytu'!$H$19)</f>
        <v>0</v>
      </c>
    </row>
    <row r="354" spans="1:6" ht="16.5" thickBot="1" x14ac:dyDescent="0.3">
      <c r="A354" s="10">
        <f t="shared" si="22"/>
        <v>342</v>
      </c>
      <c r="B354" s="82">
        <f t="shared" si="23"/>
        <v>3.9669625733873157E-8</v>
      </c>
      <c r="C354" s="79">
        <f>IF(A354&lt;='Raty równe'!$D$10,$B$13*$H$3/(1-(1+$H$3)^-$D$10),0)</f>
        <v>0</v>
      </c>
      <c r="D354" s="83">
        <f t="shared" si="20"/>
        <v>-1.0368444643867122E-10</v>
      </c>
      <c r="E354" s="80">
        <f t="shared" si="21"/>
        <v>1.0368444643867122E-10</v>
      </c>
      <c r="F354" s="84">
        <f>IF('[1]Parametry kredytu'!$C$40=1,C354,C354*'[1]Parametry kredytu'!$H$19)</f>
        <v>0</v>
      </c>
    </row>
    <row r="355" spans="1:6" ht="16.5" thickBot="1" x14ac:dyDescent="0.3">
      <c r="A355" s="10">
        <f t="shared" si="22"/>
        <v>343</v>
      </c>
      <c r="B355" s="82">
        <f t="shared" si="23"/>
        <v>3.9773310180311829E-8</v>
      </c>
      <c r="C355" s="79">
        <f>IF(A355&lt;='Raty równe'!$D$10,$B$13*$H$3/(1-(1+$H$3)^-$D$10),0)</f>
        <v>0</v>
      </c>
      <c r="D355" s="83">
        <f t="shared" si="20"/>
        <v>-1.0395544633429448E-10</v>
      </c>
      <c r="E355" s="80">
        <f t="shared" si="21"/>
        <v>1.0395544633429448E-10</v>
      </c>
      <c r="F355" s="84">
        <f>IF('[1]Parametry kredytu'!$C$40=1,C355,C355*'[1]Parametry kredytu'!$H$19)</f>
        <v>0</v>
      </c>
    </row>
    <row r="356" spans="1:6" ht="16.5" thickBot="1" x14ac:dyDescent="0.3">
      <c r="A356" s="10">
        <f t="shared" si="22"/>
        <v>344</v>
      </c>
      <c r="B356" s="82">
        <f t="shared" si="23"/>
        <v>3.987726562664612E-8</v>
      </c>
      <c r="C356" s="79">
        <f>IF(A356&lt;='Raty równe'!$D$10,$B$13*$H$3/(1-(1+$H$3)^-$D$10),0)</f>
        <v>0</v>
      </c>
      <c r="D356" s="83">
        <f t="shared" si="20"/>
        <v>-1.0422715454197371E-10</v>
      </c>
      <c r="E356" s="80">
        <f t="shared" si="21"/>
        <v>1.0422715454197371E-10</v>
      </c>
      <c r="F356" s="84">
        <f>IF('[1]Parametry kredytu'!$C$40=1,C356,C356*'[1]Parametry kredytu'!$H$19)</f>
        <v>0</v>
      </c>
    </row>
    <row r="357" spans="1:6" ht="16.5" thickBot="1" x14ac:dyDescent="0.3">
      <c r="A357" s="10">
        <f t="shared" si="22"/>
        <v>345</v>
      </c>
      <c r="B357" s="82">
        <f t="shared" si="23"/>
        <v>3.9981492781188097E-8</v>
      </c>
      <c r="C357" s="79">
        <f>IF(A357&lt;='Raty równe'!$D$10,$B$13*$H$3/(1-(1+$H$3)^-$D$10),0)</f>
        <v>0</v>
      </c>
      <c r="D357" s="83">
        <f t="shared" si="20"/>
        <v>-1.0449957291302315E-10</v>
      </c>
      <c r="E357" s="80">
        <f t="shared" si="21"/>
        <v>1.0449957291302315E-10</v>
      </c>
      <c r="F357" s="84">
        <f>IF('[1]Parametry kredytu'!$C$40=1,C357,C357*'[1]Parametry kredytu'!$H$19)</f>
        <v>0</v>
      </c>
    </row>
    <row r="358" spans="1:6" ht="16.5" thickBot="1" x14ac:dyDescent="0.3">
      <c r="A358" s="10">
        <f t="shared" si="22"/>
        <v>346</v>
      </c>
      <c r="B358" s="82">
        <f t="shared" si="23"/>
        <v>4.0085992354101121E-8</v>
      </c>
      <c r="C358" s="79">
        <f>IF(A358&lt;='Raty równe'!$D$10,$B$13*$H$3/(1-(1+$H$3)^-$D$10),0)</f>
        <v>0</v>
      </c>
      <c r="D358" s="83">
        <f t="shared" si="20"/>
        <v>-1.0477270330359582E-10</v>
      </c>
      <c r="E358" s="80">
        <f t="shared" si="21"/>
        <v>1.0477270330359582E-10</v>
      </c>
      <c r="F358" s="84">
        <f>IF('[1]Parametry kredytu'!$C$40=1,C358,C358*'[1]Parametry kredytu'!$H$19)</f>
        <v>0</v>
      </c>
    </row>
    <row r="359" spans="1:6" ht="16.5" thickBot="1" x14ac:dyDescent="0.3">
      <c r="A359" s="10">
        <f t="shared" si="22"/>
        <v>347</v>
      </c>
      <c r="B359" s="82">
        <f t="shared" si="23"/>
        <v>4.0190765057404713E-8</v>
      </c>
      <c r="C359" s="79">
        <f>IF(A359&lt;='Raty równe'!$D$10,$B$13*$H$3/(1-(1+$H$3)^-$D$10),0)</f>
        <v>0</v>
      </c>
      <c r="D359" s="83">
        <f t="shared" si="20"/>
        <v>-1.0504654757469617E-10</v>
      </c>
      <c r="E359" s="80">
        <f t="shared" si="21"/>
        <v>1.0504654757469617E-10</v>
      </c>
      <c r="F359" s="84">
        <f>IF('[1]Parametry kredytu'!$C$40=1,C359,C359*'[1]Parametry kredytu'!$H$19)</f>
        <v>0</v>
      </c>
    </row>
    <row r="360" spans="1:6" ht="16.5" thickBot="1" x14ac:dyDescent="0.3">
      <c r="A360" s="10">
        <f t="shared" si="22"/>
        <v>348</v>
      </c>
      <c r="B360" s="82">
        <f t="shared" si="23"/>
        <v>4.0295811604979407E-8</v>
      </c>
      <c r="C360" s="79">
        <f>IF(A360&lt;='Raty równe'!$D$10,$B$13*$H$3/(1-(1+$H$3)^-$D$10),0)</f>
        <v>0</v>
      </c>
      <c r="D360" s="83">
        <f t="shared" si="20"/>
        <v>-1.0532110759219276E-10</v>
      </c>
      <c r="E360" s="80">
        <f t="shared" si="21"/>
        <v>1.0532110759219276E-10</v>
      </c>
      <c r="F360" s="84">
        <f>IF('[1]Parametry kredytu'!$C$40=1,C360,C360*'[1]Parametry kredytu'!$H$19)</f>
        <v>0</v>
      </c>
    </row>
    <row r="361" spans="1:6" ht="16.5" thickBot="1" x14ac:dyDescent="0.3">
      <c r="A361" s="10">
        <f t="shared" si="22"/>
        <v>349</v>
      </c>
      <c r="B361" s="82">
        <f t="shared" si="23"/>
        <v>4.0401132712571603E-8</v>
      </c>
      <c r="C361" s="79">
        <f>IF(A361&lt;='Raty równe'!$D$10,$B$13*$H$3/(1-(1+$H$3)^-$D$10),0)</f>
        <v>0</v>
      </c>
      <c r="D361" s="83">
        <f t="shared" si="20"/>
        <v>-1.0559638522683098E-10</v>
      </c>
      <c r="E361" s="80">
        <f t="shared" si="21"/>
        <v>1.0559638522683098E-10</v>
      </c>
      <c r="F361" s="84">
        <f>IF('[1]Parametry kredytu'!$C$40=1,C361,C361*'[1]Parametry kredytu'!$H$19)</f>
        <v>0</v>
      </c>
    </row>
    <row r="362" spans="1:6" ht="16.5" thickBot="1" x14ac:dyDescent="0.3">
      <c r="A362" s="10">
        <f t="shared" si="22"/>
        <v>350</v>
      </c>
      <c r="B362" s="82">
        <f t="shared" si="23"/>
        <v>4.0506729097798434E-8</v>
      </c>
      <c r="C362" s="79">
        <f>IF(A362&lt;='Raty równe'!$D$10,$B$13*$H$3/(1-(1+$H$3)^-$D$10),0)</f>
        <v>0</v>
      </c>
      <c r="D362" s="83">
        <f t="shared" si="20"/>
        <v>-1.0587238235424578E-10</v>
      </c>
      <c r="E362" s="80">
        <f t="shared" si="21"/>
        <v>1.0587238235424578E-10</v>
      </c>
      <c r="F362" s="84">
        <f>IF('[1]Parametry kredytu'!$C$40=1,C362,C362*'[1]Parametry kredytu'!$H$19)</f>
        <v>0</v>
      </c>
    </row>
    <row r="363" spans="1:6" ht="16.5" thickBot="1" x14ac:dyDescent="0.3">
      <c r="A363" s="10">
        <f t="shared" si="22"/>
        <v>351</v>
      </c>
      <c r="B363" s="82">
        <f t="shared" si="23"/>
        <v>4.0612601480152679E-8</v>
      </c>
      <c r="C363" s="79">
        <f>IF(A363&lt;='Raty równe'!$D$10,$B$13*$H$3/(1-(1+$H$3)^-$D$10),0)</f>
        <v>0</v>
      </c>
      <c r="D363" s="83">
        <f t="shared" si="20"/>
        <v>-1.0614910085497441E-10</v>
      </c>
      <c r="E363" s="80">
        <f t="shared" si="21"/>
        <v>1.0614910085497441E-10</v>
      </c>
      <c r="F363" s="84">
        <f>IF('[1]Parametry kredytu'!$C$40=1,C363,C363*'[1]Parametry kredytu'!$H$19)</f>
        <v>0</v>
      </c>
    </row>
    <row r="364" spans="1:6" ht="16.5" thickBot="1" x14ac:dyDescent="0.3">
      <c r="A364" s="10">
        <f t="shared" si="22"/>
        <v>352</v>
      </c>
      <c r="B364" s="82">
        <f t="shared" si="23"/>
        <v>4.0718750581007654E-8</v>
      </c>
      <c r="C364" s="79">
        <f>IF(A364&lt;='Raty równe'!$D$10,$B$13*$H$3/(1-(1+$H$3)^-$D$10),0)</f>
        <v>0</v>
      </c>
      <c r="D364" s="83">
        <f t="shared" si="20"/>
        <v>-1.0642654261446934E-10</v>
      </c>
      <c r="E364" s="80">
        <f t="shared" si="21"/>
        <v>1.0642654261446934E-10</v>
      </c>
      <c r="F364" s="84">
        <f>IF('[1]Parametry kredytu'!$C$40=1,C364,C364*'[1]Parametry kredytu'!$H$19)</f>
        <v>0</v>
      </c>
    </row>
    <row r="365" spans="1:6" ht="16.5" thickBot="1" x14ac:dyDescent="0.3">
      <c r="A365" s="10">
        <f t="shared" si="22"/>
        <v>353</v>
      </c>
      <c r="B365" s="82">
        <f t="shared" si="23"/>
        <v>4.0825177123622126E-8</v>
      </c>
      <c r="C365" s="79">
        <f>IF(A365&lt;='Raty równe'!$D$10,$B$13*$H$3/(1-(1+$H$3)^-$D$10),0)</f>
        <v>0</v>
      </c>
      <c r="D365" s="83">
        <f t="shared" si="20"/>
        <v>-1.0670470952311099E-10</v>
      </c>
      <c r="E365" s="80">
        <f t="shared" si="21"/>
        <v>1.0670470952311099E-10</v>
      </c>
      <c r="F365" s="84">
        <f>IF('[1]Parametry kredytu'!$C$40=1,C365,C365*'[1]Parametry kredytu'!$H$19)</f>
        <v>0</v>
      </c>
    </row>
    <row r="366" spans="1:6" ht="16.5" thickBot="1" x14ac:dyDescent="0.3">
      <c r="A366" s="10">
        <f t="shared" si="22"/>
        <v>354</v>
      </c>
      <c r="B366" s="82">
        <f t="shared" si="23"/>
        <v>4.0931881833145237E-8</v>
      </c>
      <c r="C366" s="79">
        <f>IF(A366&lt;='Raty równe'!$D$10,$B$13*$H$3/(1-(1+$H$3)^-$D$10),0)</f>
        <v>0</v>
      </c>
      <c r="D366" s="83">
        <f t="shared" si="20"/>
        <v>-1.0698360347622071E-10</v>
      </c>
      <c r="E366" s="80">
        <f t="shared" si="21"/>
        <v>1.0698360347622071E-10</v>
      </c>
      <c r="F366" s="84">
        <f>IF('[1]Parametry kredytu'!$C$40=1,C366,C366*'[1]Parametry kredytu'!$H$19)</f>
        <v>0</v>
      </c>
    </row>
    <row r="367" spans="1:6" ht="16.5" thickBot="1" x14ac:dyDescent="0.3">
      <c r="A367" s="10">
        <f t="shared" si="22"/>
        <v>355</v>
      </c>
      <c r="B367" s="82">
        <f t="shared" si="23"/>
        <v>4.1038865436621457E-8</v>
      </c>
      <c r="C367" s="79">
        <f>IF(A367&lt;='Raty równe'!$D$10,$B$13*$H$3/(1-(1+$H$3)^-$D$10),0)</f>
        <v>0</v>
      </c>
      <c r="D367" s="83">
        <f t="shared" si="20"/>
        <v>-1.0726322637407361E-10</v>
      </c>
      <c r="E367" s="80">
        <f t="shared" si="21"/>
        <v>1.0726322637407361E-10</v>
      </c>
      <c r="F367" s="84">
        <f>IF('[1]Parametry kredytu'!$C$40=1,C367,C367*'[1]Parametry kredytu'!$H$19)</f>
        <v>0</v>
      </c>
    </row>
    <row r="368" spans="1:6" ht="16.5" thickBot="1" x14ac:dyDescent="0.3">
      <c r="A368" s="10">
        <f t="shared" si="22"/>
        <v>356</v>
      </c>
      <c r="B368" s="82">
        <f t="shared" si="23"/>
        <v>4.1146128662995529E-8</v>
      </c>
      <c r="C368" s="79">
        <f>IF(A368&lt;='Raty równe'!$D$10,$B$13*$H$3/(1-(1+$H$3)^-$D$10),0)</f>
        <v>0</v>
      </c>
      <c r="D368" s="83">
        <f t="shared" si="20"/>
        <v>-1.0754358012191159E-10</v>
      </c>
      <c r="E368" s="80">
        <f t="shared" si="21"/>
        <v>1.0754358012191159E-10</v>
      </c>
      <c r="F368" s="84">
        <f>IF('[1]Parametry kredytu'!$C$40=1,C368,C368*'[1]Parametry kredytu'!$H$19)</f>
        <v>0</v>
      </c>
    </row>
    <row r="369" spans="1:6" ht="16.5" thickBot="1" x14ac:dyDescent="0.3">
      <c r="A369" s="10">
        <f t="shared" si="22"/>
        <v>357</v>
      </c>
      <c r="B369" s="82">
        <f t="shared" si="23"/>
        <v>4.1253672243117443E-8</v>
      </c>
      <c r="C369" s="79">
        <f>IF(A369&lt;='Raty równe'!$D$10,$B$13*$H$3/(1-(1+$H$3)^-$D$10),0)</f>
        <v>0</v>
      </c>
      <c r="D369" s="83">
        <f t="shared" si="20"/>
        <v>-1.0782466662995628E-10</v>
      </c>
      <c r="E369" s="80">
        <f t="shared" si="21"/>
        <v>1.0782466662995628E-10</v>
      </c>
      <c r="F369" s="84">
        <f>IF('[1]Parametry kredytu'!$C$40=1,C369,C369*'[1]Parametry kredytu'!$H$19)</f>
        <v>0</v>
      </c>
    </row>
    <row r="370" spans="1:6" ht="16.5" thickBot="1" x14ac:dyDescent="0.3">
      <c r="A370" s="10">
        <f t="shared" si="22"/>
        <v>358</v>
      </c>
      <c r="B370" s="82">
        <f t="shared" si="23"/>
        <v>4.1361496909747401E-8</v>
      </c>
      <c r="C370" s="79">
        <f>IF(A370&lt;='Raty równe'!$D$10,$B$13*$H$3/(1-(1+$H$3)^-$D$10),0)</f>
        <v>0</v>
      </c>
      <c r="D370" s="83">
        <f t="shared" si="20"/>
        <v>-1.0810648781342198E-10</v>
      </c>
      <c r="E370" s="80">
        <f t="shared" si="21"/>
        <v>1.0810648781342198E-10</v>
      </c>
      <c r="F370" s="84">
        <f>IF('[1]Parametry kredytu'!$C$40=1,C370,C370*'[1]Parametry kredytu'!$H$19)</f>
        <v>0</v>
      </c>
    </row>
    <row r="371" spans="1:6" ht="16.5" thickBot="1" x14ac:dyDescent="0.3">
      <c r="A371" s="10">
        <f t="shared" si="22"/>
        <v>359</v>
      </c>
      <c r="B371" s="82">
        <f t="shared" si="23"/>
        <v>4.1469603397560826E-8</v>
      </c>
      <c r="C371" s="79">
        <f>IF(A371&lt;='Raty równe'!$D$10,$B$13*$H$3/(1-(1+$H$3)^-$D$10),0)</f>
        <v>0</v>
      </c>
      <c r="D371" s="83">
        <f t="shared" si="20"/>
        <v>-1.0838904559252886E-10</v>
      </c>
      <c r="E371" s="80">
        <f t="shared" si="21"/>
        <v>1.0838904559252886E-10</v>
      </c>
      <c r="F371" s="84">
        <f>IF('[1]Parametry kredytu'!$C$40=1,C371,C371*'[1]Parametry kredytu'!$H$19)</f>
        <v>0</v>
      </c>
    </row>
    <row r="372" spans="1:6" ht="16.5" thickBot="1" x14ac:dyDescent="0.3">
      <c r="A372" s="19">
        <f t="shared" si="22"/>
        <v>360</v>
      </c>
      <c r="B372" s="85">
        <f t="shared" si="23"/>
        <v>4.1577992443153352E-8</v>
      </c>
      <c r="C372" s="86">
        <f>IF(A372&lt;='Raty równe'!$D$10,$B$13*$H$3/(1-(1+$H$3)^-$D$10),0)</f>
        <v>0</v>
      </c>
      <c r="D372" s="87">
        <f t="shared" si="20"/>
        <v>-1.0867234189251587E-10</v>
      </c>
      <c r="E372" s="88">
        <f t="shared" si="21"/>
        <v>1.0867234189251587E-10</v>
      </c>
      <c r="F372" s="89">
        <f>IF('[1]Parametry kredytu'!$C$40=1,C372,C372*'[1]Parametry kredytu'!$H$19)</f>
        <v>0</v>
      </c>
    </row>
    <row r="373" spans="1:6" ht="16.5" thickBot="1" x14ac:dyDescent="0.3">
      <c r="A373" s="10">
        <f t="shared" si="22"/>
        <v>361</v>
      </c>
      <c r="B373" s="85">
        <f t="shared" si="23"/>
        <v>4.1686664785045865E-8</v>
      </c>
      <c r="C373" s="86">
        <f>IF(A373&lt;='Raty równe'!$D$10,$B$13*$H$3/(1-(1+$H$3)^-$D$10),0)</f>
        <v>0</v>
      </c>
      <c r="D373" s="87">
        <f t="shared" si="20"/>
        <v>-1.0895637864365412E-10</v>
      </c>
      <c r="E373" s="88">
        <f t="shared" si="21"/>
        <v>1.0895637864365412E-10</v>
      </c>
      <c r="F373" s="89">
        <f>IF('[1]Parametry kredytu'!$C$40=1,C373,C373*'[1]Parametry kredytu'!$H$19)</f>
        <v>0</v>
      </c>
    </row>
    <row r="374" spans="1:6" ht="16.5" thickBot="1" x14ac:dyDescent="0.3">
      <c r="A374" s="10">
        <f t="shared" si="22"/>
        <v>362</v>
      </c>
      <c r="B374" s="85">
        <f t="shared" si="23"/>
        <v>4.1795621163689522E-8</v>
      </c>
      <c r="C374" s="86">
        <f>IF(A374&lt;='Raty równe'!$D$10,$B$13*$H$3/(1-(1+$H$3)^-$D$10),0)</f>
        <v>0</v>
      </c>
      <c r="D374" s="87">
        <f t="shared" si="20"/>
        <v>-1.0924115778125974E-10</v>
      </c>
      <c r="E374" s="88">
        <f t="shared" si="21"/>
        <v>1.0924115778125974E-10</v>
      </c>
      <c r="F374" s="89">
        <f>IF('[1]Parametry kredytu'!$C$40=1,C374,C374*'[1]Parametry kredytu'!$H$19)</f>
        <v>0</v>
      </c>
    </row>
    <row r="375" spans="1:6" ht="16.5" thickBot="1" x14ac:dyDescent="0.3">
      <c r="A375" s="10">
        <f t="shared" si="22"/>
        <v>363</v>
      </c>
      <c r="B375" s="85">
        <f t="shared" si="23"/>
        <v>4.1904862321470781E-8</v>
      </c>
      <c r="C375" s="86">
        <f>IF(A375&lt;='Raty równe'!$D$10,$B$13*$H$3/(1-(1+$H$3)^-$D$10),0)</f>
        <v>0</v>
      </c>
      <c r="D375" s="87">
        <f t="shared" si="20"/>
        <v>-1.0952668124570719E-10</v>
      </c>
      <c r="E375" s="88">
        <f t="shared" si="21"/>
        <v>1.0952668124570719E-10</v>
      </c>
      <c r="F375" s="89">
        <f>IF('[1]Parametry kredytu'!$C$40=1,C375,C375*'[1]Parametry kredytu'!$H$19)</f>
        <v>0</v>
      </c>
    </row>
    <row r="376" spans="1:6" ht="16.5" thickBot="1" x14ac:dyDescent="0.3">
      <c r="A376" s="10">
        <f t="shared" si="22"/>
        <v>364</v>
      </c>
      <c r="B376" s="85">
        <f t="shared" si="23"/>
        <v>4.2014389002716491E-8</v>
      </c>
      <c r="C376" s="86">
        <f>IF(A376&lt;='Raty równe'!$D$10,$B$13*$H$3/(1-(1+$H$3)^-$D$10),0)</f>
        <v>0</v>
      </c>
      <c r="D376" s="87">
        <f t="shared" si="20"/>
        <v>-1.0981295098244257E-10</v>
      </c>
      <c r="E376" s="88">
        <f t="shared" si="21"/>
        <v>1.0981295098244257E-10</v>
      </c>
      <c r="F376" s="89">
        <f>IF('[1]Parametry kredytu'!$C$40=1,C376,C376*'[1]Parametry kredytu'!$H$19)</f>
        <v>0</v>
      </c>
    </row>
    <row r="377" spans="1:6" ht="16.5" thickBot="1" x14ac:dyDescent="0.3">
      <c r="A377" s="10">
        <f t="shared" si="22"/>
        <v>365</v>
      </c>
      <c r="B377" s="85">
        <f t="shared" si="23"/>
        <v>4.2124201953698935E-8</v>
      </c>
      <c r="C377" s="86">
        <f>IF(A377&lt;='Raty równe'!$D$10,$B$13*$H$3/(1-(1+$H$3)^-$D$10),0)</f>
        <v>0</v>
      </c>
      <c r="D377" s="87">
        <f t="shared" si="20"/>
        <v>-1.1009996894199666E-10</v>
      </c>
      <c r="E377" s="88">
        <f t="shared" si="21"/>
        <v>1.1009996894199666E-10</v>
      </c>
      <c r="F377" s="89">
        <f>IF('[1]Parametry kredytu'!$C$40=1,C377,C377*'[1]Parametry kredytu'!$H$19)</f>
        <v>0</v>
      </c>
    </row>
    <row r="378" spans="1:6" ht="16.5" thickBot="1" x14ac:dyDescent="0.3">
      <c r="A378" s="10">
        <f t="shared" si="22"/>
        <v>366</v>
      </c>
      <c r="B378" s="85">
        <f t="shared" si="23"/>
        <v>4.2234301922640934E-8</v>
      </c>
      <c r="C378" s="86">
        <f>IF(A378&lt;='Raty równe'!$D$10,$B$13*$H$3/(1-(1+$H$3)^-$D$10),0)</f>
        <v>0</v>
      </c>
      <c r="D378" s="87">
        <f t="shared" si="20"/>
        <v>-1.103877370799985E-10</v>
      </c>
      <c r="E378" s="88">
        <f t="shared" si="21"/>
        <v>1.103877370799985E-10</v>
      </c>
      <c r="F378" s="89">
        <f>IF('[1]Parametry kredytu'!$C$40=1,C378,C378*'[1]Parametry kredytu'!$H$19)</f>
        <v>0</v>
      </c>
    </row>
    <row r="379" spans="1:6" ht="16.5" thickBot="1" x14ac:dyDescent="0.3">
      <c r="A379" s="10">
        <f t="shared" si="22"/>
        <v>367</v>
      </c>
      <c r="B379" s="85">
        <f t="shared" si="23"/>
        <v>4.2344689659720931E-8</v>
      </c>
      <c r="C379" s="86">
        <f>IF(A379&lt;='Raty równe'!$D$10,$B$13*$H$3/(1-(1+$H$3)^-$D$10),0)</f>
        <v>0</v>
      </c>
      <c r="D379" s="87">
        <f t="shared" si="20"/>
        <v>-1.1067625735718841E-10</v>
      </c>
      <c r="E379" s="88">
        <f t="shared" si="21"/>
        <v>1.1067625735718841E-10</v>
      </c>
      <c r="F379" s="89">
        <f>IF('[1]Parametry kredytu'!$C$40=1,C379,C379*'[1]Parametry kredytu'!$H$19)</f>
        <v>0</v>
      </c>
    </row>
    <row r="380" spans="1:6" ht="16.5" thickBot="1" x14ac:dyDescent="0.3">
      <c r="A380" s="10">
        <f t="shared" si="22"/>
        <v>368</v>
      </c>
      <c r="B380" s="85">
        <f t="shared" si="23"/>
        <v>4.2455365917078118E-8</v>
      </c>
      <c r="C380" s="86">
        <f>IF(A380&lt;='Raty równe'!$D$10,$B$13*$H$3/(1-(1+$H$3)^-$D$10),0)</f>
        <v>0</v>
      </c>
      <c r="D380" s="87">
        <f t="shared" si="20"/>
        <v>-1.1096553173943158E-10</v>
      </c>
      <c r="E380" s="88">
        <f t="shared" si="21"/>
        <v>1.1096553173943158E-10</v>
      </c>
      <c r="F380" s="89">
        <f>IF('[1]Parametry kredytu'!$C$40=1,C380,C380*'[1]Parametry kredytu'!$H$19)</f>
        <v>0</v>
      </c>
    </row>
    <row r="381" spans="1:6" ht="16.5" thickBot="1" x14ac:dyDescent="0.3">
      <c r="A381" s="10">
        <f t="shared" si="22"/>
        <v>369</v>
      </c>
      <c r="B381" s="85">
        <f t="shared" si="23"/>
        <v>4.2566331448817548E-8</v>
      </c>
      <c r="C381" s="86">
        <f>IF(A381&lt;='Raty równe'!$D$10,$B$13*$H$3/(1-(1+$H$3)^-$D$10),0)</f>
        <v>0</v>
      </c>
      <c r="D381" s="87">
        <f t="shared" si="20"/>
        <v>-1.1125556219773136E-10</v>
      </c>
      <c r="E381" s="88">
        <f t="shared" si="21"/>
        <v>1.1125556219773136E-10</v>
      </c>
      <c r="F381" s="89">
        <f>IF('[1]Parametry kredytu'!$C$40=1,C381,C381*'[1]Parametry kredytu'!$H$19)</f>
        <v>0</v>
      </c>
    </row>
    <row r="382" spans="1:6" ht="16.5" thickBot="1" x14ac:dyDescent="0.3">
      <c r="A382" s="10">
        <f t="shared" si="22"/>
        <v>370</v>
      </c>
      <c r="B382" s="85">
        <f t="shared" si="23"/>
        <v>4.2677587011015277E-8</v>
      </c>
      <c r="C382" s="86">
        <f>IF(A382&lt;='Raty równe'!$D$10,$B$13*$H$3/(1-(1+$H$3)^-$D$10),0)</f>
        <v>0</v>
      </c>
      <c r="D382" s="87">
        <f t="shared" si="20"/>
        <v>-1.1154635070824267E-10</v>
      </c>
      <c r="E382" s="88">
        <f t="shared" si="21"/>
        <v>1.1154635070824267E-10</v>
      </c>
      <c r="F382" s="89">
        <f>IF('[1]Parametry kredytu'!$C$40=1,C382,C382*'[1]Parametry kredytu'!$H$19)</f>
        <v>0</v>
      </c>
    </row>
    <row r="383" spans="1:6" ht="16.5" thickBot="1" x14ac:dyDescent="0.3">
      <c r="A383" s="10">
        <f t="shared" si="22"/>
        <v>371</v>
      </c>
      <c r="B383" s="85">
        <f t="shared" si="23"/>
        <v>4.2789133361723521E-8</v>
      </c>
      <c r="C383" s="86">
        <f>IF(A383&lt;='Raty równe'!$D$10,$B$13*$H$3/(1-(1+$H$3)^-$D$10),0)</f>
        <v>0</v>
      </c>
      <c r="D383" s="87">
        <f t="shared" si="20"/>
        <v>-1.118378992522856E-10</v>
      </c>
      <c r="E383" s="88">
        <f t="shared" si="21"/>
        <v>1.118378992522856E-10</v>
      </c>
      <c r="F383" s="89">
        <f>IF('[1]Parametry kredytu'!$C$40=1,C383,C383*'[1]Parametry kredytu'!$H$19)</f>
        <v>0</v>
      </c>
    </row>
    <row r="384" spans="1:6" ht="16.5" thickBot="1" x14ac:dyDescent="0.3">
      <c r="A384" s="10">
        <f t="shared" si="22"/>
        <v>372</v>
      </c>
      <c r="B384" s="85">
        <f t="shared" si="23"/>
        <v>4.2900971260975803E-8</v>
      </c>
      <c r="C384" s="86">
        <f>IF(A384&lt;='Raty równe'!$D$10,$B$13*$H$3/(1-(1+$H$3)^-$D$10),0)</f>
        <v>0</v>
      </c>
      <c r="D384" s="87">
        <f t="shared" si="20"/>
        <v>-1.1213020981635868E-10</v>
      </c>
      <c r="E384" s="88">
        <f t="shared" si="21"/>
        <v>1.1213020981635868E-10</v>
      </c>
      <c r="F384" s="89">
        <f>IF('[1]Parametry kredytu'!$C$40=1,C384,C384*'[1]Parametry kredytu'!$H$19)</f>
        <v>0</v>
      </c>
    </row>
    <row r="385" spans="1:6" ht="16.5" thickBot="1" x14ac:dyDescent="0.3">
      <c r="A385" s="10">
        <f t="shared" si="22"/>
        <v>373</v>
      </c>
      <c r="B385" s="85">
        <f t="shared" si="23"/>
        <v>4.301310147079216E-8</v>
      </c>
      <c r="C385" s="86">
        <f>IF(A385&lt;='Raty równe'!$D$10,$B$13*$H$3/(1-(1+$H$3)^-$D$10),0)</f>
        <v>0</v>
      </c>
      <c r="D385" s="87">
        <f t="shared" si="20"/>
        <v>-1.1242328439215267E-10</v>
      </c>
      <c r="E385" s="88">
        <f t="shared" si="21"/>
        <v>1.1242328439215267E-10</v>
      </c>
      <c r="F385" s="89">
        <f>IF('[1]Parametry kredytu'!$C$40=1,C385,C385*'[1]Parametry kredytu'!$H$19)</f>
        <v>0</v>
      </c>
    </row>
    <row r="386" spans="1:6" ht="16.5" thickBot="1" x14ac:dyDescent="0.3">
      <c r="A386" s="10">
        <f t="shared" si="22"/>
        <v>374</v>
      </c>
      <c r="B386" s="85">
        <f t="shared" si="23"/>
        <v>4.3125524755184313E-8</v>
      </c>
      <c r="C386" s="86">
        <f>IF(A386&lt;='Raty równe'!$D$10,$B$13*$H$3/(1-(1+$H$3)^-$D$10),0)</f>
        <v>0</v>
      </c>
      <c r="D386" s="87">
        <f t="shared" si="20"/>
        <v>-1.1271712497656393E-10</v>
      </c>
      <c r="E386" s="88">
        <f t="shared" si="21"/>
        <v>1.1271712497656393E-10</v>
      </c>
      <c r="F386" s="89">
        <f>IF('[1]Parametry kredytu'!$C$40=1,C386,C386*'[1]Parametry kredytu'!$H$19)</f>
        <v>0</v>
      </c>
    </row>
    <row r="387" spans="1:6" ht="16.5" thickBot="1" x14ac:dyDescent="0.3">
      <c r="A387" s="10">
        <f t="shared" si="22"/>
        <v>375</v>
      </c>
      <c r="B387" s="85">
        <f t="shared" si="23"/>
        <v>4.3238241880160876E-8</v>
      </c>
      <c r="C387" s="86">
        <f>IF(A387&lt;='Raty równe'!$D$10,$B$13*$H$3/(1-(1+$H$3)^-$D$10),0)</f>
        <v>0</v>
      </c>
      <c r="D387" s="87">
        <f t="shared" si="20"/>
        <v>-1.1301173357170816E-10</v>
      </c>
      <c r="E387" s="88">
        <f t="shared" si="21"/>
        <v>1.1301173357170816E-10</v>
      </c>
      <c r="F387" s="89">
        <f>IF('[1]Parametry kredytu'!$C$40=1,C387,C387*'[1]Parametry kredytu'!$H$19)</f>
        <v>0</v>
      </c>
    </row>
    <row r="388" spans="1:6" ht="16.5" thickBot="1" x14ac:dyDescent="0.3">
      <c r="A388" s="10">
        <f t="shared" si="22"/>
        <v>376</v>
      </c>
      <c r="B388" s="85">
        <f t="shared" si="23"/>
        <v>4.3351253613732585E-8</v>
      </c>
      <c r="C388" s="86">
        <f>IF(A388&lt;='Raty równe'!$D$10,$B$13*$H$3/(1-(1+$H$3)^-$D$10),0)</f>
        <v>0</v>
      </c>
      <c r="D388" s="87">
        <f t="shared" si="20"/>
        <v>-1.1330711218493395E-10</v>
      </c>
      <c r="E388" s="88">
        <f t="shared" si="21"/>
        <v>1.1330711218493395E-10</v>
      </c>
      <c r="F388" s="89">
        <f>IF('[1]Parametry kredytu'!$C$40=1,C388,C388*'[1]Parametry kredytu'!$H$19)</f>
        <v>0</v>
      </c>
    </row>
    <row r="389" spans="1:6" ht="16.5" thickBot="1" x14ac:dyDescent="0.3">
      <c r="A389" s="10">
        <f t="shared" si="22"/>
        <v>377</v>
      </c>
      <c r="B389" s="85">
        <f t="shared" si="23"/>
        <v>4.3464560725917517E-8</v>
      </c>
      <c r="C389" s="86">
        <f>IF(A389&lt;='Raty równe'!$D$10,$B$13*$H$3/(1-(1+$H$3)^-$D$10),0)</f>
        <v>0</v>
      </c>
      <c r="D389" s="87">
        <f t="shared" si="20"/>
        <v>-1.1360326282883648E-10</v>
      </c>
      <c r="E389" s="88">
        <f t="shared" si="21"/>
        <v>1.1360326282883648E-10</v>
      </c>
      <c r="F389" s="89">
        <f>IF('[1]Parametry kredytu'!$C$40=1,C389,C389*'[1]Parametry kredytu'!$H$19)</f>
        <v>0</v>
      </c>
    </row>
    <row r="390" spans="1:6" ht="16.5" thickBot="1" x14ac:dyDescent="0.3">
      <c r="A390" s="10">
        <f t="shared" si="22"/>
        <v>378</v>
      </c>
      <c r="B390" s="85">
        <f t="shared" si="23"/>
        <v>4.3578163988746354E-8</v>
      </c>
      <c r="C390" s="86">
        <f>IF(A390&lt;='Raty równe'!$D$10,$B$13*$H$3/(1-(1+$H$3)^-$D$10),0)</f>
        <v>0</v>
      </c>
      <c r="D390" s="87">
        <f t="shared" si="20"/>
        <v>-1.139001875212713E-10</v>
      </c>
      <c r="E390" s="88">
        <f t="shared" si="21"/>
        <v>1.139001875212713E-10</v>
      </c>
      <c r="F390" s="89">
        <f>IF('[1]Parametry kredytu'!$C$40=1,C390,C390*'[1]Parametry kredytu'!$H$19)</f>
        <v>0</v>
      </c>
    </row>
    <row r="391" spans="1:6" ht="16.5" thickBot="1" x14ac:dyDescent="0.3">
      <c r="A391" s="10">
        <f t="shared" si="22"/>
        <v>379</v>
      </c>
      <c r="B391" s="85">
        <f t="shared" si="23"/>
        <v>4.3692064176267628E-8</v>
      </c>
      <c r="C391" s="86">
        <f>IF(A391&lt;='Raty równe'!$D$10,$B$13*$H$3/(1-(1+$H$3)^-$D$10),0)</f>
        <v>0</v>
      </c>
      <c r="D391" s="87">
        <f t="shared" si="20"/>
        <v>-1.1419788828536801E-10</v>
      </c>
      <c r="E391" s="88">
        <f t="shared" si="21"/>
        <v>1.1419788828536801E-10</v>
      </c>
      <c r="F391" s="89">
        <f>IF('[1]Parametry kredytu'!$C$40=1,C391,C391*'[1]Parametry kredytu'!$H$19)</f>
        <v>0</v>
      </c>
    </row>
    <row r="392" spans="1:6" ht="16.5" thickBot="1" x14ac:dyDescent="0.3">
      <c r="A392" s="10">
        <f t="shared" si="22"/>
        <v>380</v>
      </c>
      <c r="B392" s="85">
        <f t="shared" si="23"/>
        <v>4.3806262064552996E-8</v>
      </c>
      <c r="C392" s="86">
        <f>IF(A392&lt;='Raty równe'!$D$10,$B$13*$H$3/(1-(1+$H$3)^-$D$10),0)</f>
        <v>0</v>
      </c>
      <c r="D392" s="87">
        <f t="shared" si="20"/>
        <v>-1.14496367149544E-10</v>
      </c>
      <c r="E392" s="88">
        <f t="shared" si="21"/>
        <v>1.14496367149544E-10</v>
      </c>
      <c r="F392" s="89">
        <f>IF('[1]Parametry kredytu'!$C$40=1,C392,C392*'[1]Parametry kredytu'!$H$19)</f>
        <v>0</v>
      </c>
    </row>
    <row r="393" spans="1:6" ht="16.5" thickBot="1" x14ac:dyDescent="0.3">
      <c r="A393" s="10">
        <f t="shared" si="22"/>
        <v>381</v>
      </c>
      <c r="B393" s="85">
        <f t="shared" si="23"/>
        <v>4.392075843170254E-8</v>
      </c>
      <c r="C393" s="86">
        <f>IF(A393&lt;='Raty równe'!$D$10,$B$13*$H$3/(1-(1+$H$3)^-$D$10),0)</f>
        <v>0</v>
      </c>
      <c r="D393" s="87">
        <f t="shared" si="20"/>
        <v>-1.1479562614751842E-10</v>
      </c>
      <c r="E393" s="88">
        <f t="shared" si="21"/>
        <v>1.1479562614751842E-10</v>
      </c>
      <c r="F393" s="89">
        <f>IF('[1]Parametry kredytu'!$C$40=1,C393,C393*'[1]Parametry kredytu'!$H$19)</f>
        <v>0</v>
      </c>
    </row>
    <row r="394" spans="1:6" ht="16.5" thickBot="1" x14ac:dyDescent="0.3">
      <c r="A394" s="10">
        <f t="shared" si="22"/>
        <v>382</v>
      </c>
      <c r="B394" s="85">
        <f t="shared" si="23"/>
        <v>4.4035554057850056E-8</v>
      </c>
      <c r="C394" s="86">
        <f>IF(A394&lt;='Raty równe'!$D$10,$B$13*$H$3/(1-(1+$H$3)^-$D$10),0)</f>
        <v>0</v>
      </c>
      <c r="D394" s="87">
        <f t="shared" si="20"/>
        <v>-1.150956673183259E-10</v>
      </c>
      <c r="E394" s="88">
        <f t="shared" si="21"/>
        <v>1.150956673183259E-10</v>
      </c>
      <c r="F394" s="89">
        <f>IF('[1]Parametry kredytu'!$C$40=1,C394,C394*'[1]Parametry kredytu'!$H$19)</f>
        <v>0</v>
      </c>
    </row>
    <row r="395" spans="1:6" ht="16.5" thickBot="1" x14ac:dyDescent="0.3">
      <c r="A395" s="10">
        <f t="shared" si="22"/>
        <v>383</v>
      </c>
      <c r="B395" s="85">
        <f t="shared" si="23"/>
        <v>4.4150649725168378E-8</v>
      </c>
      <c r="C395" s="86">
        <f>IF(A395&lt;='Raty równe'!$D$10,$B$13*$H$3/(1-(1+$H$3)^-$D$10),0)</f>
        <v>0</v>
      </c>
      <c r="D395" s="87">
        <f t="shared" si="20"/>
        <v>-1.1539649270633051E-10</v>
      </c>
      <c r="E395" s="88">
        <f t="shared" si="21"/>
        <v>1.1539649270633051E-10</v>
      </c>
      <c r="F395" s="89">
        <f>IF('[1]Parametry kredytu'!$C$40=1,C395,C395*'[1]Parametry kredytu'!$H$19)</f>
        <v>0</v>
      </c>
    </row>
    <row r="396" spans="1:6" ht="16.5" thickBot="1" x14ac:dyDescent="0.3">
      <c r="A396" s="10">
        <f t="shared" si="22"/>
        <v>384</v>
      </c>
      <c r="B396" s="85">
        <f t="shared" si="23"/>
        <v>4.426604621787471E-8</v>
      </c>
      <c r="C396" s="86">
        <f>IF(A396&lt;='Raty równe'!$D$10,$B$13*$H$3/(1-(1+$H$3)^-$D$10),0)</f>
        <v>0</v>
      </c>
      <c r="D396" s="87">
        <f t="shared" si="20"/>
        <v>-1.1569810436123966E-10</v>
      </c>
      <c r="E396" s="88">
        <f t="shared" si="21"/>
        <v>1.1569810436123966E-10</v>
      </c>
      <c r="F396" s="89">
        <f>IF('[1]Parametry kredytu'!$C$40=1,C396,C396*'[1]Parametry kredytu'!$H$19)</f>
        <v>0</v>
      </c>
    </row>
    <row r="397" spans="1:6" ht="16.5" thickBot="1" x14ac:dyDescent="0.3">
      <c r="A397" s="10">
        <f t="shared" si="22"/>
        <v>385</v>
      </c>
      <c r="B397" s="85">
        <f t="shared" si="23"/>
        <v>4.4381744322235948E-8</v>
      </c>
      <c r="C397" s="86">
        <f>IF(A397&lt;='Raty równe'!$D$10,$B$13*$H$3/(1-(1+$H$3)^-$D$10),0)</f>
        <v>0</v>
      </c>
      <c r="D397" s="87">
        <f t="shared" si="20"/>
        <v>-1.1600050433811808E-10</v>
      </c>
      <c r="E397" s="88">
        <f t="shared" si="21"/>
        <v>1.1600050433811808E-10</v>
      </c>
      <c r="F397" s="89">
        <f>IF('[1]Parametry kredytu'!$C$40=1,C397,C397*'[1]Parametry kredytu'!$H$19)</f>
        <v>0</v>
      </c>
    </row>
    <row r="398" spans="1:6" ht="16.5" thickBot="1" x14ac:dyDescent="0.3">
      <c r="A398" s="10">
        <f t="shared" si="22"/>
        <v>386</v>
      </c>
      <c r="B398" s="85">
        <f t="shared" si="23"/>
        <v>4.4497744826574068E-8</v>
      </c>
      <c r="C398" s="86">
        <f>IF(A398&lt;='Raty równe'!$D$10,$B$13*$H$3/(1-(1+$H$3)^-$D$10),0)</f>
        <v>0</v>
      </c>
      <c r="D398" s="87">
        <f t="shared" ref="D398:D432" si="24">C398-E398</f>
        <v>-1.163036946974018E-10</v>
      </c>
      <c r="E398" s="88">
        <f t="shared" ref="E398:E432" si="25">B398*$D$9*30/365</f>
        <v>1.163036946974018E-10</v>
      </c>
      <c r="F398" s="89">
        <f>IF('[1]Parametry kredytu'!$C$40=1,C398,C398*'[1]Parametry kredytu'!$H$19)</f>
        <v>0</v>
      </c>
    </row>
    <row r="399" spans="1:6" ht="16.5" thickBot="1" x14ac:dyDescent="0.3">
      <c r="A399" s="10">
        <f t="shared" ref="A399:A432" si="26">A398+1</f>
        <v>387</v>
      </c>
      <c r="B399" s="85">
        <f t="shared" ref="B399:B432" si="27">B398-D398</f>
        <v>4.4614048521271468E-8</v>
      </c>
      <c r="C399" s="86">
        <f>IF(A399&lt;='Raty równe'!$D$10,$B$13*$H$3/(1-(1+$H$3)^-$D$10),0)</f>
        <v>0</v>
      </c>
      <c r="D399" s="87">
        <f t="shared" si="24"/>
        <v>-1.1660767750491228E-10</v>
      </c>
      <c r="E399" s="88">
        <f t="shared" si="25"/>
        <v>1.1660767750491228E-10</v>
      </c>
      <c r="F399" s="89">
        <f>IF('[1]Parametry kredytu'!$C$40=1,C399,C399*'[1]Parametry kredytu'!$H$19)</f>
        <v>0</v>
      </c>
    </row>
    <row r="400" spans="1:6" ht="16.5" thickBot="1" x14ac:dyDescent="0.3">
      <c r="A400" s="10">
        <f t="shared" si="22"/>
        <v>388</v>
      </c>
      <c r="B400" s="85">
        <f t="shared" si="27"/>
        <v>4.473065619877638E-8</v>
      </c>
      <c r="C400" s="86">
        <f>IF(A400&lt;='Raty równe'!$D$10,$B$13*$H$3/(1-(1+$H$3)^-$D$10),0)</f>
        <v>0</v>
      </c>
      <c r="D400" s="87">
        <f t="shared" si="24"/>
        <v>-1.1691245483187031E-10</v>
      </c>
      <c r="E400" s="88">
        <f t="shared" si="25"/>
        <v>1.1691245483187031E-10</v>
      </c>
      <c r="F400" s="89">
        <f>IF('[1]Parametry kredytu'!$C$40=1,C400,C400*'[1]Parametry kredytu'!$H$19)</f>
        <v>0</v>
      </c>
    </row>
    <row r="401" spans="1:6" ht="16.5" thickBot="1" x14ac:dyDescent="0.3">
      <c r="A401" s="10">
        <f t="shared" si="26"/>
        <v>389</v>
      </c>
      <c r="B401" s="85">
        <f t="shared" si="27"/>
        <v>4.4847568653608249E-8</v>
      </c>
      <c r="C401" s="86">
        <f>IF(A401&lt;='Raty równe'!$D$10,$B$13*$H$3/(1-(1+$H$3)^-$D$10),0)</f>
        <v>0</v>
      </c>
      <c r="D401" s="87">
        <f t="shared" si="24"/>
        <v>-1.1721802875491034E-10</v>
      </c>
      <c r="E401" s="88">
        <f t="shared" si="25"/>
        <v>1.1721802875491034E-10</v>
      </c>
      <c r="F401" s="89">
        <f>IF('[1]Parametry kredytu'!$C$40=1,C401,C401*'[1]Parametry kredytu'!$H$19)</f>
        <v>0</v>
      </c>
    </row>
    <row r="402" spans="1:6" ht="16.5" thickBot="1" x14ac:dyDescent="0.3">
      <c r="A402" s="10">
        <f t="shared" si="26"/>
        <v>390</v>
      </c>
      <c r="B402" s="85">
        <f t="shared" si="27"/>
        <v>4.4964786682363162E-8</v>
      </c>
      <c r="C402" s="86">
        <f>IF(A402&lt;='Raty równe'!$D$10,$B$13*$H$3/(1-(1+$H$3)^-$D$10),0)</f>
        <v>0</v>
      </c>
      <c r="D402" s="87">
        <f t="shared" si="24"/>
        <v>-1.1752440135609443E-10</v>
      </c>
      <c r="E402" s="88">
        <f t="shared" si="25"/>
        <v>1.1752440135609443E-10</v>
      </c>
      <c r="F402" s="89">
        <f>IF('[1]Parametry kredytu'!$C$40=1,C402,C402*'[1]Parametry kredytu'!$H$19)</f>
        <v>0</v>
      </c>
    </row>
    <row r="403" spans="1:6" ht="16.5" thickBot="1" x14ac:dyDescent="0.3">
      <c r="A403" s="10">
        <f t="shared" si="26"/>
        <v>391</v>
      </c>
      <c r="B403" s="85">
        <f t="shared" si="27"/>
        <v>4.5082311083719257E-8</v>
      </c>
      <c r="C403" s="86">
        <f>IF(A403&lt;='Raty równe'!$D$10,$B$13*$H$3/(1-(1+$H$3)^-$D$10),0)</f>
        <v>0</v>
      </c>
      <c r="D403" s="87">
        <f t="shared" si="24"/>
        <v>-1.178315747229265E-10</v>
      </c>
      <c r="E403" s="88">
        <f t="shared" si="25"/>
        <v>1.178315747229265E-10</v>
      </c>
      <c r="F403" s="89">
        <f>IF('[1]Parametry kredytu'!$C$40=1,C403,C403*'[1]Parametry kredytu'!$H$19)</f>
        <v>0</v>
      </c>
    </row>
    <row r="404" spans="1:6" ht="16.5" thickBot="1" x14ac:dyDescent="0.3">
      <c r="A404" s="10">
        <f t="shared" si="26"/>
        <v>392</v>
      </c>
      <c r="B404" s="85">
        <f t="shared" si="27"/>
        <v>4.5200142658442187E-8</v>
      </c>
      <c r="C404" s="86">
        <f>IF(A404&lt;='Raty równe'!$D$10,$B$13*$H$3/(1-(1+$H$3)^-$D$10),0)</f>
        <v>0</v>
      </c>
      <c r="D404" s="87">
        <f t="shared" si="24"/>
        <v>-1.1813955094836671E-10</v>
      </c>
      <c r="E404" s="88">
        <f t="shared" si="25"/>
        <v>1.1813955094836671E-10</v>
      </c>
      <c r="F404" s="89">
        <f>IF('[1]Parametry kredytu'!$C$40=1,C404,C404*'[1]Parametry kredytu'!$H$19)</f>
        <v>0</v>
      </c>
    </row>
    <row r="405" spans="1:6" ht="16.5" thickBot="1" x14ac:dyDescent="0.3">
      <c r="A405" s="10">
        <f t="shared" si="26"/>
        <v>393</v>
      </c>
      <c r="B405" s="85">
        <f t="shared" si="27"/>
        <v>4.5318282209390555E-8</v>
      </c>
      <c r="C405" s="86">
        <f>IF(A405&lt;='Raty równe'!$D$10,$B$13*$H$3/(1-(1+$H$3)^-$D$10),0)</f>
        <v>0</v>
      </c>
      <c r="D405" s="87">
        <f t="shared" si="24"/>
        <v>-1.1844833213084545E-10</v>
      </c>
      <c r="E405" s="88">
        <f t="shared" si="25"/>
        <v>1.1844833213084545E-10</v>
      </c>
      <c r="F405" s="89">
        <f>IF('[1]Parametry kredytu'!$C$40=1,C405,C405*'[1]Parametry kredytu'!$H$19)</f>
        <v>0</v>
      </c>
    </row>
    <row r="406" spans="1:6" ht="16.5" thickBot="1" x14ac:dyDescent="0.3">
      <c r="A406" s="10">
        <f t="shared" si="26"/>
        <v>394</v>
      </c>
      <c r="B406" s="85">
        <f t="shared" si="27"/>
        <v>4.5436730541521403E-8</v>
      </c>
      <c r="C406" s="86">
        <f>IF(A406&lt;='Raty równe'!$D$10,$B$13*$H$3/(1-(1+$H$3)^-$D$10),0)</f>
        <v>0</v>
      </c>
      <c r="D406" s="87">
        <f t="shared" si="24"/>
        <v>-1.1875792037427788E-10</v>
      </c>
      <c r="E406" s="88">
        <f t="shared" si="25"/>
        <v>1.1875792037427788E-10</v>
      </c>
      <c r="F406" s="89">
        <f>IF('[1]Parametry kredytu'!$C$40=1,C406,C406*'[1]Parametry kredytu'!$H$19)</f>
        <v>0</v>
      </c>
    </row>
    <row r="407" spans="1:6" ht="16.5" thickBot="1" x14ac:dyDescent="0.3">
      <c r="A407" s="10">
        <f t="shared" si="26"/>
        <v>395</v>
      </c>
      <c r="B407" s="85">
        <f t="shared" si="27"/>
        <v>4.5555488461895679E-8</v>
      </c>
      <c r="C407" s="86">
        <f>IF(A407&lt;='Raty równe'!$D$10,$B$13*$H$3/(1-(1+$H$3)^-$D$10),0)</f>
        <v>0</v>
      </c>
      <c r="D407" s="87">
        <f t="shared" si="24"/>
        <v>-1.1906831778807804E-10</v>
      </c>
      <c r="E407" s="88">
        <f t="shared" si="25"/>
        <v>1.1906831778807804E-10</v>
      </c>
      <c r="F407" s="89">
        <f>IF('[1]Parametry kredytu'!$C$40=1,C407,C407*'[1]Parametry kredytu'!$H$19)</f>
        <v>0</v>
      </c>
    </row>
    <row r="408" spans="1:6" ht="16.5" thickBot="1" x14ac:dyDescent="0.3">
      <c r="A408" s="10">
        <f t="shared" si="26"/>
        <v>396</v>
      </c>
      <c r="B408" s="85">
        <f t="shared" si="27"/>
        <v>4.5674556779683757E-8</v>
      </c>
      <c r="C408" s="86">
        <f>IF(A408&lt;='Raty równe'!$D$10,$B$13*$H$3/(1-(1+$H$3)^-$D$10),0)</f>
        <v>0</v>
      </c>
      <c r="D408" s="87">
        <f t="shared" si="24"/>
        <v>-1.1937952648717343E-10</v>
      </c>
      <c r="E408" s="88">
        <f t="shared" si="25"/>
        <v>1.1937952648717343E-10</v>
      </c>
      <c r="F408" s="89">
        <f>IF('[1]Parametry kredytu'!$C$40=1,C408,C408*'[1]Parametry kredytu'!$H$19)</f>
        <v>0</v>
      </c>
    </row>
    <row r="409" spans="1:6" ht="16.5" thickBot="1" x14ac:dyDescent="0.3">
      <c r="A409" s="10">
        <f t="shared" si="26"/>
        <v>397</v>
      </c>
      <c r="B409" s="85">
        <f t="shared" si="27"/>
        <v>4.579393630617093E-8</v>
      </c>
      <c r="C409" s="86">
        <f>IF(A409&lt;='Raty równe'!$D$10,$B$13*$H$3/(1-(1+$H$3)^-$D$10),0)</f>
        <v>0</v>
      </c>
      <c r="D409" s="87">
        <f t="shared" si="24"/>
        <v>-1.1969154859201936E-10</v>
      </c>
      <c r="E409" s="88">
        <f t="shared" si="25"/>
        <v>1.1969154859201936E-10</v>
      </c>
      <c r="F409" s="89">
        <f>IF('[1]Parametry kredytu'!$C$40=1,C409,C409*'[1]Parametry kredytu'!$H$19)</f>
        <v>0</v>
      </c>
    </row>
    <row r="410" spans="1:6" ht="16.5" thickBot="1" x14ac:dyDescent="0.3">
      <c r="A410" s="10">
        <f t="shared" si="26"/>
        <v>398</v>
      </c>
      <c r="B410" s="85">
        <f t="shared" si="27"/>
        <v>4.591362785476295E-8</v>
      </c>
      <c r="C410" s="86">
        <f>IF(A410&lt;='Raty równe'!$D$10,$B$13*$H$3/(1-(1+$H$3)^-$D$10),0)</f>
        <v>0</v>
      </c>
      <c r="D410" s="87">
        <f t="shared" si="24"/>
        <v>-1.2000438622861329E-10</v>
      </c>
      <c r="E410" s="88">
        <f t="shared" si="25"/>
        <v>1.2000438622861329E-10</v>
      </c>
      <c r="F410" s="89">
        <f>IF('[1]Parametry kredytu'!$C$40=1,C410,C410*'[1]Parametry kredytu'!$H$19)</f>
        <v>0</v>
      </c>
    </row>
    <row r="411" spans="1:6" ht="16.5" thickBot="1" x14ac:dyDescent="0.3">
      <c r="A411" s="10">
        <f t="shared" si="26"/>
        <v>399</v>
      </c>
      <c r="B411" s="85">
        <f t="shared" si="27"/>
        <v>4.6033632240991563E-8</v>
      </c>
      <c r="C411" s="86">
        <f>IF(A411&lt;='Raty równe'!$D$10,$B$13*$H$3/(1-(1+$H$3)^-$D$10),0)</f>
        <v>0</v>
      </c>
      <c r="D411" s="87">
        <f t="shared" si="24"/>
        <v>-1.2031804152850948E-10</v>
      </c>
      <c r="E411" s="88">
        <f t="shared" si="25"/>
        <v>1.2031804152850948E-10</v>
      </c>
      <c r="F411" s="89">
        <f>IF('[1]Parametry kredytu'!$C$40=1,C411,C411*'[1]Parametry kredytu'!$H$19)</f>
        <v>0</v>
      </c>
    </row>
    <row r="412" spans="1:6" ht="16.5" thickBot="1" x14ac:dyDescent="0.3">
      <c r="A412" s="10">
        <f t="shared" si="26"/>
        <v>400</v>
      </c>
      <c r="B412" s="85">
        <f t="shared" si="27"/>
        <v>4.6153950282520072E-8</v>
      </c>
      <c r="C412" s="86">
        <f>IF(A412&lt;='Raty równe'!$D$10,$B$13*$H$3/(1-(1+$H$3)^-$D$10),0)</f>
        <v>0</v>
      </c>
      <c r="D412" s="87">
        <f t="shared" si="24"/>
        <v>-1.2063251662883328E-10</v>
      </c>
      <c r="E412" s="88">
        <f t="shared" si="25"/>
        <v>1.2063251662883328E-10</v>
      </c>
      <c r="F412" s="89">
        <f>IF('[1]Parametry kredytu'!$C$40=1,C412,C412*'[1]Parametry kredytu'!$H$19)</f>
        <v>0</v>
      </c>
    </row>
    <row r="413" spans="1:6" ht="16.5" thickBot="1" x14ac:dyDescent="0.3">
      <c r="A413" s="10">
        <f t="shared" si="26"/>
        <v>401</v>
      </c>
      <c r="B413" s="85">
        <f t="shared" si="27"/>
        <v>4.6274582799148906E-8</v>
      </c>
      <c r="C413" s="86">
        <f>IF(A413&lt;='Raty równe'!$D$10,$B$13*$H$3/(1-(1+$H$3)^-$D$10),0)</f>
        <v>0</v>
      </c>
      <c r="D413" s="87">
        <f t="shared" si="24"/>
        <v>-1.2094781367229604E-10</v>
      </c>
      <c r="E413" s="88">
        <f t="shared" si="25"/>
        <v>1.2094781367229604E-10</v>
      </c>
      <c r="F413" s="89">
        <f>IF('[1]Parametry kredytu'!$C$40=1,C413,C413*'[1]Parametry kredytu'!$H$19)</f>
        <v>0</v>
      </c>
    </row>
    <row r="414" spans="1:6" ht="16.5" thickBot="1" x14ac:dyDescent="0.3">
      <c r="A414" s="10">
        <f t="shared" si="26"/>
        <v>402</v>
      </c>
      <c r="B414" s="85">
        <f t="shared" si="27"/>
        <v>4.63955306128212E-8</v>
      </c>
      <c r="C414" s="86">
        <f>IF(A414&lt;='Raty równe'!$D$10,$B$13*$H$3/(1-(1+$H$3)^-$D$10),0)</f>
        <v>0</v>
      </c>
      <c r="D414" s="87">
        <f t="shared" si="24"/>
        <v>-1.2126393480720938E-10</v>
      </c>
      <c r="E414" s="88">
        <f t="shared" si="25"/>
        <v>1.2126393480720938E-10</v>
      </c>
      <c r="F414" s="89">
        <f>IF('[1]Parametry kredytu'!$C$40=1,C414,C414*'[1]Parametry kredytu'!$H$19)</f>
        <v>0</v>
      </c>
    </row>
    <row r="415" spans="1:6" ht="16.5" thickBot="1" x14ac:dyDescent="0.3">
      <c r="A415" s="10">
        <f t="shared" si="26"/>
        <v>403</v>
      </c>
      <c r="B415" s="85">
        <f t="shared" si="27"/>
        <v>4.6516794547628412E-8</v>
      </c>
      <c r="C415" s="86">
        <f>IF(A415&lt;='Raty równe'!$D$10,$B$13*$H$3/(1-(1+$H$3)^-$D$10),0)</f>
        <v>0</v>
      </c>
      <c r="D415" s="87">
        <f t="shared" si="24"/>
        <v>-1.2158088218750002E-10</v>
      </c>
      <c r="E415" s="88">
        <f t="shared" si="25"/>
        <v>1.2158088218750002E-10</v>
      </c>
      <c r="F415" s="89">
        <f>IF('[1]Parametry kredytu'!$C$40=1,C415,C415*'[1]Parametry kredytu'!$H$19)</f>
        <v>0</v>
      </c>
    </row>
    <row r="416" spans="1:6" ht="16.5" thickBot="1" x14ac:dyDescent="0.3">
      <c r="A416" s="10">
        <f t="shared" si="26"/>
        <v>404</v>
      </c>
      <c r="B416" s="85">
        <f t="shared" si="27"/>
        <v>4.6638375429815911E-8</v>
      </c>
      <c r="C416" s="86">
        <f>IF(A416&lt;='Raty równe'!$D$10,$B$13*$H$3/(1-(1+$H$3)^-$D$10),0)</f>
        <v>0</v>
      </c>
      <c r="D416" s="87">
        <f t="shared" si="24"/>
        <v>-1.2189865797272432E-10</v>
      </c>
      <c r="E416" s="88">
        <f t="shared" si="25"/>
        <v>1.2189865797272432E-10</v>
      </c>
      <c r="F416" s="89">
        <f>IF('[1]Parametry kredytu'!$C$40=1,C416,C416*'[1]Parametry kredytu'!$H$19)</f>
        <v>0</v>
      </c>
    </row>
    <row r="417" spans="1:6" ht="16.5" thickBot="1" x14ac:dyDescent="0.3">
      <c r="A417" s="10">
        <f t="shared" si="26"/>
        <v>405</v>
      </c>
      <c r="B417" s="85">
        <f t="shared" si="27"/>
        <v>4.6760274087788637E-8</v>
      </c>
      <c r="C417" s="86">
        <f>IF(A417&lt;='Raty równe'!$D$10,$B$13*$H$3/(1-(1+$H$3)^-$D$10),0)</f>
        <v>0</v>
      </c>
      <c r="D417" s="87">
        <f t="shared" si="24"/>
        <v>-1.2221726432808319E-10</v>
      </c>
      <c r="E417" s="88">
        <f t="shared" si="25"/>
        <v>1.2221726432808319E-10</v>
      </c>
      <c r="F417" s="89">
        <f>IF('[1]Parametry kredytu'!$C$40=1,C417,C417*'[1]Parametry kredytu'!$H$19)</f>
        <v>0</v>
      </c>
    </row>
    <row r="418" spans="1:6" ht="16.5" thickBot="1" x14ac:dyDescent="0.3">
      <c r="A418" s="10">
        <f t="shared" si="26"/>
        <v>406</v>
      </c>
      <c r="B418" s="85">
        <f t="shared" si="27"/>
        <v>4.6882491352116722E-8</v>
      </c>
      <c r="C418" s="86">
        <f>IF(A418&lt;='Raty równe'!$D$10,$B$13*$H$3/(1-(1+$H$3)^-$D$10),0)</f>
        <v>0</v>
      </c>
      <c r="D418" s="87">
        <f t="shared" si="24"/>
        <v>-1.225367034244366E-10</v>
      </c>
      <c r="E418" s="88">
        <f t="shared" si="25"/>
        <v>1.225367034244366E-10</v>
      </c>
      <c r="F418" s="89">
        <f>IF('[1]Parametry kredytu'!$C$40=1,C418,C418*'[1]Parametry kredytu'!$H$19)</f>
        <v>0</v>
      </c>
    </row>
    <row r="419" spans="1:6" ht="16.5" thickBot="1" x14ac:dyDescent="0.3">
      <c r="A419" s="10">
        <f t="shared" si="26"/>
        <v>407</v>
      </c>
      <c r="B419" s="85">
        <f t="shared" si="27"/>
        <v>4.700502805554116E-8</v>
      </c>
      <c r="C419" s="86">
        <f>IF(A419&lt;='Raty równe'!$D$10,$B$13*$H$3/(1-(1+$H$3)^-$D$10),0)</f>
        <v>0</v>
      </c>
      <c r="D419" s="87">
        <f t="shared" si="24"/>
        <v>-1.2285697743831857E-10</v>
      </c>
      <c r="E419" s="88">
        <f t="shared" si="25"/>
        <v>1.2285697743831857E-10</v>
      </c>
      <c r="F419" s="89">
        <f>IF('[1]Parametry kredytu'!$C$40=1,C419,C419*'[1]Parametry kredytu'!$H$19)</f>
        <v>0</v>
      </c>
    </row>
    <row r="420" spans="1:6" ht="16.5" thickBot="1" x14ac:dyDescent="0.3">
      <c r="A420" s="10">
        <f t="shared" si="26"/>
        <v>408</v>
      </c>
      <c r="B420" s="85">
        <f t="shared" si="27"/>
        <v>4.7127885032979476E-8</v>
      </c>
      <c r="C420" s="86">
        <f>IF(A420&lt;='Raty równe'!$D$10,$B$13*$H$3/(1-(1+$H$3)^-$D$10),0)</f>
        <v>0</v>
      </c>
      <c r="D420" s="87">
        <f t="shared" si="24"/>
        <v>-1.2317808855195184E-10</v>
      </c>
      <c r="E420" s="88">
        <f t="shared" si="25"/>
        <v>1.2317808855195184E-10</v>
      </c>
      <c r="F420" s="89">
        <f>IF('[1]Parametry kredytu'!$C$40=1,C420,C420*'[1]Parametry kredytu'!$H$19)</f>
        <v>0</v>
      </c>
    </row>
    <row r="421" spans="1:6" ht="16.5" thickBot="1" x14ac:dyDescent="0.3">
      <c r="A421" s="10">
        <f t="shared" si="26"/>
        <v>409</v>
      </c>
      <c r="B421" s="85">
        <f t="shared" si="27"/>
        <v>4.7251063121531428E-8</v>
      </c>
      <c r="C421" s="86">
        <f>IF(A421&lt;='Raty równe'!$D$10,$B$13*$H$3/(1-(1+$H$3)^-$D$10),0)</f>
        <v>0</v>
      </c>
      <c r="D421" s="87">
        <f t="shared" si="24"/>
        <v>-1.2350003895326297E-10</v>
      </c>
      <c r="E421" s="88">
        <f t="shared" si="25"/>
        <v>1.2350003895326297E-10</v>
      </c>
      <c r="F421" s="89">
        <f>IF('[1]Parametry kredytu'!$C$40=1,C421,C421*'[1]Parametry kredytu'!$H$19)</f>
        <v>0</v>
      </c>
    </row>
    <row r="422" spans="1:6" ht="16.5" thickBot="1" x14ac:dyDescent="0.3">
      <c r="A422" s="10">
        <f t="shared" si="26"/>
        <v>410</v>
      </c>
      <c r="B422" s="85">
        <f t="shared" si="27"/>
        <v>4.7374563160484694E-8</v>
      </c>
      <c r="C422" s="86">
        <f>IF(A422&lt;='Raty równe'!$D$10,$B$13*$H$3/(1-(1+$H$3)^-$D$10),0)</f>
        <v>0</v>
      </c>
      <c r="D422" s="87">
        <f t="shared" si="24"/>
        <v>-1.2382283083589699E-10</v>
      </c>
      <c r="E422" s="88">
        <f t="shared" si="25"/>
        <v>1.2382283083589699E-10</v>
      </c>
      <c r="F422" s="89">
        <f>IF('[1]Parametry kredytu'!$C$40=1,C422,C422*'[1]Parametry kredytu'!$H$19)</f>
        <v>0</v>
      </c>
    </row>
    <row r="423" spans="1:6" ht="16.5" thickBot="1" x14ac:dyDescent="0.3">
      <c r="A423" s="10">
        <f t="shared" si="26"/>
        <v>411</v>
      </c>
      <c r="B423" s="85">
        <f t="shared" si="27"/>
        <v>4.7498385991320589E-8</v>
      </c>
      <c r="C423" s="86">
        <f>IF(A423&lt;='Raty równe'!$D$10,$B$13*$H$3/(1-(1+$H$3)^-$D$10),0)</f>
        <v>0</v>
      </c>
      <c r="D423" s="87">
        <f t="shared" si="24"/>
        <v>-1.2414646639923246E-10</v>
      </c>
      <c r="E423" s="88">
        <f t="shared" si="25"/>
        <v>1.2414646639923246E-10</v>
      </c>
      <c r="F423" s="89">
        <f>IF('[1]Parametry kredytu'!$C$40=1,C423,C423*'[1]Parametry kredytu'!$H$19)</f>
        <v>0</v>
      </c>
    </row>
    <row r="424" spans="1:6" ht="16.5" thickBot="1" x14ac:dyDescent="0.3">
      <c r="A424" s="10">
        <f t="shared" si="26"/>
        <v>412</v>
      </c>
      <c r="B424" s="85">
        <f t="shared" si="27"/>
        <v>4.7622532457719822E-8</v>
      </c>
      <c r="C424" s="86">
        <f>IF(A424&lt;='Raty równe'!$D$10,$B$13*$H$3/(1-(1+$H$3)^-$D$10),0)</f>
        <v>0</v>
      </c>
      <c r="D424" s="87">
        <f t="shared" si="24"/>
        <v>-1.2447094784839647E-10</v>
      </c>
      <c r="E424" s="88">
        <f t="shared" si="25"/>
        <v>1.2447094784839647E-10</v>
      </c>
      <c r="F424" s="89">
        <f>IF('[1]Parametry kredytu'!$C$40=1,C424,C424*'[1]Parametry kredytu'!$H$19)</f>
        <v>0</v>
      </c>
    </row>
    <row r="425" spans="1:6" ht="16.5" thickBot="1" x14ac:dyDescent="0.3">
      <c r="A425" s="10">
        <f t="shared" si="26"/>
        <v>413</v>
      </c>
      <c r="B425" s="85">
        <f t="shared" si="27"/>
        <v>4.7747003405568218E-8</v>
      </c>
      <c r="C425" s="86">
        <f>IF(A425&lt;='Raty równe'!$D$10,$B$13*$H$3/(1-(1+$H$3)^-$D$10),0)</f>
        <v>0</v>
      </c>
      <c r="D425" s="87">
        <f t="shared" si="24"/>
        <v>-1.2479627739427969E-10</v>
      </c>
      <c r="E425" s="88">
        <f t="shared" si="25"/>
        <v>1.2479627739427969E-10</v>
      </c>
      <c r="F425" s="89">
        <f>IF('[1]Parametry kredytu'!$C$40=1,C425,C425*'[1]Parametry kredytu'!$H$19)</f>
        <v>0</v>
      </c>
    </row>
    <row r="426" spans="1:6" ht="16.5" thickBot="1" x14ac:dyDescent="0.3">
      <c r="A426" s="10">
        <f t="shared" si="26"/>
        <v>414</v>
      </c>
      <c r="B426" s="85">
        <f t="shared" si="27"/>
        <v>4.7871799682962499E-8</v>
      </c>
      <c r="C426" s="86">
        <f>IF(A426&lt;='Raty równe'!$D$10,$B$13*$H$3/(1-(1+$H$3)^-$D$10),0)</f>
        <v>0</v>
      </c>
      <c r="D426" s="87">
        <f t="shared" si="24"/>
        <v>-1.251224572535513E-10</v>
      </c>
      <c r="E426" s="88">
        <f t="shared" si="25"/>
        <v>1.251224572535513E-10</v>
      </c>
      <c r="F426" s="89">
        <f>IF('[1]Parametry kredytu'!$C$40=1,C426,C426*'[1]Parametry kredytu'!$H$19)</f>
        <v>0</v>
      </c>
    </row>
    <row r="427" spans="1:6" ht="16.5" thickBot="1" x14ac:dyDescent="0.3">
      <c r="A427" s="10">
        <f t="shared" si="26"/>
        <v>415</v>
      </c>
      <c r="B427" s="85">
        <f t="shared" si="27"/>
        <v>4.7996922140216052E-8</v>
      </c>
      <c r="C427" s="86">
        <f>IF(A427&lt;='Raty równe'!$D$10,$B$13*$H$3/(1-(1+$H$3)^-$D$10),0)</f>
        <v>0</v>
      </c>
      <c r="D427" s="87">
        <f t="shared" si="24"/>
        <v>-1.2544948964867429E-10</v>
      </c>
      <c r="E427" s="88">
        <f t="shared" si="25"/>
        <v>1.2544948964867429E-10</v>
      </c>
      <c r="F427" s="89">
        <f>IF('[1]Parametry kredytu'!$C$40=1,C427,C427*'[1]Parametry kredytu'!$H$19)</f>
        <v>0</v>
      </c>
    </row>
    <row r="428" spans="1:6" ht="16.5" thickBot="1" x14ac:dyDescent="0.3">
      <c r="A428" s="10">
        <f t="shared" si="26"/>
        <v>416</v>
      </c>
      <c r="B428" s="85">
        <f t="shared" si="27"/>
        <v>4.8122371629864726E-8</v>
      </c>
      <c r="C428" s="86">
        <f>IF(A428&lt;='Raty równe'!$D$10,$B$13*$H$3/(1-(1+$H$3)^-$D$10),0)</f>
        <v>0</v>
      </c>
      <c r="D428" s="87">
        <f t="shared" si="24"/>
        <v>-1.2577737680792042E-10</v>
      </c>
      <c r="E428" s="88">
        <f t="shared" si="25"/>
        <v>1.2577737680792042E-10</v>
      </c>
      <c r="F428" s="89">
        <f>IF('[1]Parametry kredytu'!$C$40=1,C428,C428*'[1]Parametry kredytu'!$H$19)</f>
        <v>0</v>
      </c>
    </row>
    <row r="429" spans="1:6" ht="16.5" thickBot="1" x14ac:dyDescent="0.3">
      <c r="A429" s="10">
        <f t="shared" si="26"/>
        <v>417</v>
      </c>
      <c r="B429" s="85">
        <f t="shared" si="27"/>
        <v>4.8248149006672648E-8</v>
      </c>
      <c r="C429" s="86">
        <f>IF(A429&lt;='Raty równe'!$D$10,$B$13*$H$3/(1-(1+$H$3)^-$D$10),0)</f>
        <v>0</v>
      </c>
      <c r="D429" s="87">
        <f t="shared" si="24"/>
        <v>-1.2610612096538551E-10</v>
      </c>
      <c r="E429" s="88">
        <f t="shared" si="25"/>
        <v>1.2610612096538551E-10</v>
      </c>
      <c r="F429" s="89">
        <f>IF('[1]Parametry kredytu'!$C$40=1,C429,C429*'[1]Parametry kredytu'!$H$19)</f>
        <v>0</v>
      </c>
    </row>
    <row r="430" spans="1:6" ht="16.5" thickBot="1" x14ac:dyDescent="0.3">
      <c r="A430" s="10">
        <f t="shared" si="26"/>
        <v>418</v>
      </c>
      <c r="B430" s="85">
        <f t="shared" si="27"/>
        <v>4.8374255127638037E-8</v>
      </c>
      <c r="C430" s="86">
        <f>IF(A430&lt;='Raty równe'!$D$10,$B$13*$H$3/(1-(1+$H$3)^-$D$10),0)</f>
        <v>0</v>
      </c>
      <c r="D430" s="87">
        <f t="shared" si="24"/>
        <v>-1.2643572436100462E-10</v>
      </c>
      <c r="E430" s="88">
        <f t="shared" si="25"/>
        <v>1.2643572436100462E-10</v>
      </c>
      <c r="F430" s="89">
        <f>IF('[1]Parametry kredytu'!$C$40=1,C430,C430*'[1]Parametry kredytu'!$H$19)</f>
        <v>0</v>
      </c>
    </row>
    <row r="431" spans="1:6" ht="16.5" thickBot="1" x14ac:dyDescent="0.3">
      <c r="A431" s="10">
        <f t="shared" si="26"/>
        <v>419</v>
      </c>
      <c r="B431" s="85">
        <f t="shared" si="27"/>
        <v>4.8500690851999041E-8</v>
      </c>
      <c r="C431" s="86">
        <f>IF(A431&lt;='Raty równe'!$D$10,$B$13*$H$3/(1-(1+$H$3)^-$D$10),0)</f>
        <v>0</v>
      </c>
      <c r="D431" s="87">
        <f t="shared" si="24"/>
        <v>-1.2676618924056737E-10</v>
      </c>
      <c r="E431" s="88">
        <f t="shared" si="25"/>
        <v>1.2676618924056737E-10</v>
      </c>
      <c r="F431" s="89">
        <f>IF('[1]Parametry kredytu'!$C$40=1,C431,C431*'[1]Parametry kredytu'!$H$19)</f>
        <v>0</v>
      </c>
    </row>
    <row r="432" spans="1:6" ht="16.5" thickBot="1" x14ac:dyDescent="0.3">
      <c r="A432" s="11">
        <f t="shared" si="26"/>
        <v>420</v>
      </c>
      <c r="B432" s="90">
        <f t="shared" si="27"/>
        <v>4.8627457041239612E-8</v>
      </c>
      <c r="C432" s="91">
        <f>IF(A432&lt;='Raty równe'!$D$10,$B$13*$H$3/(1-(1+$H$3)^-$D$10),0)</f>
        <v>0</v>
      </c>
      <c r="D432" s="92">
        <f t="shared" si="24"/>
        <v>-1.2709751785573314E-10</v>
      </c>
      <c r="E432" s="93">
        <f t="shared" si="25"/>
        <v>1.2709751785573314E-10</v>
      </c>
      <c r="F432" s="94">
        <f>IF('[1]Parametry kredytu'!$C$40=1,C432,C432*'[1]Parametry kredytu'!$H$19)</f>
        <v>0</v>
      </c>
    </row>
    <row r="433" spans="1:6" ht="16.5" thickBot="1" x14ac:dyDescent="0.3">
      <c r="A433" s="12"/>
      <c r="B433" s="95" t="s">
        <v>17</v>
      </c>
      <c r="C433" s="96">
        <f>SUM(C13:C372)</f>
        <v>695443.26869436726</v>
      </c>
      <c r="D433" s="96">
        <f>SUM(D13:D372)</f>
        <v>494999.99999995629</v>
      </c>
      <c r="E433" s="96">
        <f>SUM(E13:E372)</f>
        <v>200443.26869441243</v>
      </c>
      <c r="F433" s="97">
        <f>SUM(F13:F372)</f>
        <v>695443.26869436726</v>
      </c>
    </row>
  </sheetData>
  <sheetProtection password="E8E1" sheet="1" objects="1" scenarios="1"/>
  <customSheetViews>
    <customSheetView guid="{F0CAB05A-1713-4724-A73C-B8CD88EC5046}" showPageBreaks="1" showGridLines="0" fitToPage="1" hiddenColumns="1" view="pageBreakPreview">
      <selection activeCell="B8" sqref="B8:C8"/>
      <colBreaks count="1" manualBreakCount="1">
        <brk id="9" max="1048575" man="1"/>
      </colBreaks>
      <pageMargins left="0.51181102362204722" right="0.51181102362204722" top="0.74803149606299213" bottom="0.74803149606299213" header="0.31496062992125984" footer="0.31496062992125984"/>
      <printOptions horizontalCentered="1" verticalCentered="1"/>
      <pageSetup paperSize="9" scale="97" fitToHeight="0" orientation="portrait" r:id="rId1"/>
    </customSheetView>
  </customSheetViews>
  <mergeCells count="3">
    <mergeCell ref="B8:C8"/>
    <mergeCell ref="B9:C9"/>
    <mergeCell ref="B10:C10"/>
  </mergeCells>
  <hyperlinks>
    <hyperlink ref="E4" r:id="rId2"/>
    <hyperlink ref="E3" r:id="rId3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7" fitToHeight="0" orientation="portrait" r:id="rId4"/>
  <colBreaks count="1" manualBreakCount="1">
    <brk id="9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33"/>
  <sheetViews>
    <sheetView showGridLines="0" view="pageBreakPreview" zoomScaleNormal="10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A13" sqref="A13"/>
    </sheetView>
  </sheetViews>
  <sheetFormatPr defaultRowHeight="15" x14ac:dyDescent="0.25"/>
  <cols>
    <col min="2" max="4" width="15.85546875" customWidth="1"/>
    <col min="5" max="5" width="17" customWidth="1"/>
    <col min="6" max="6" width="18.42578125" customWidth="1"/>
  </cols>
  <sheetData>
    <row r="1" spans="1:6" ht="18.75" x14ac:dyDescent="0.3">
      <c r="D1" s="38" t="s">
        <v>19</v>
      </c>
    </row>
    <row r="2" spans="1:6" ht="18.75" x14ac:dyDescent="0.3">
      <c r="D2" t="s">
        <v>20</v>
      </c>
      <c r="E2" s="37">
        <v>667890623</v>
      </c>
    </row>
    <row r="3" spans="1:6" ht="18.75" x14ac:dyDescent="0.3">
      <c r="D3" t="s">
        <v>22</v>
      </c>
      <c r="E3" s="36" t="s">
        <v>21</v>
      </c>
    </row>
    <row r="4" spans="1:6" ht="18.75" x14ac:dyDescent="0.3">
      <c r="D4" t="s">
        <v>23</v>
      </c>
      <c r="E4" s="36" t="s">
        <v>24</v>
      </c>
    </row>
    <row r="6" spans="1:6" ht="19.5" x14ac:dyDescent="0.4">
      <c r="C6" s="6" t="s">
        <v>7</v>
      </c>
      <c r="F6" s="7"/>
    </row>
    <row r="7" spans="1:6" ht="15.75" x14ac:dyDescent="0.25">
      <c r="C7" s="8"/>
    </row>
    <row r="8" spans="1:6" ht="15.75" customHeight="1" x14ac:dyDescent="0.25">
      <c r="B8" s="67" t="s">
        <v>8</v>
      </c>
      <c r="C8" s="67"/>
      <c r="D8" s="75">
        <f>'Parametry kredytu'!D10</f>
        <v>495000</v>
      </c>
    </row>
    <row r="9" spans="1:6" ht="15.75" customHeight="1" x14ac:dyDescent="0.25">
      <c r="B9" s="67" t="s">
        <v>9</v>
      </c>
      <c r="C9" s="67"/>
      <c r="D9" s="76">
        <f>'Parametry kredytu'!D17</f>
        <v>3.1800000000000002E-2</v>
      </c>
    </row>
    <row r="10" spans="1:6" ht="15.75" customHeight="1" x14ac:dyDescent="0.25">
      <c r="B10" s="67" t="s">
        <v>10</v>
      </c>
      <c r="C10" s="67"/>
      <c r="D10" s="77">
        <f>'Parametry kredytu'!D15</f>
        <v>276</v>
      </c>
    </row>
    <row r="11" spans="1:6" ht="16.5" thickBot="1" x14ac:dyDescent="0.3">
      <c r="C11" s="8"/>
    </row>
    <row r="12" spans="1:6" ht="26.25" thickBot="1" x14ac:dyDescent="0.3">
      <c r="A12" s="16" t="s">
        <v>11</v>
      </c>
      <c r="B12" s="17" t="s">
        <v>12</v>
      </c>
      <c r="C12" s="18" t="s">
        <v>13</v>
      </c>
      <c r="D12" s="17" t="s">
        <v>14</v>
      </c>
      <c r="E12" s="17" t="s">
        <v>15</v>
      </c>
      <c r="F12" s="22" t="s">
        <v>16</v>
      </c>
    </row>
    <row r="13" spans="1:6" ht="16.5" thickBot="1" x14ac:dyDescent="0.3">
      <c r="A13" s="9">
        <v>1</v>
      </c>
      <c r="B13" s="78">
        <f>D8</f>
        <v>495000</v>
      </c>
      <c r="C13" s="79">
        <f>D13+E13</f>
        <v>3087.2590827873737</v>
      </c>
      <c r="D13" s="80">
        <f>IF(A13&lt;='Parametry kredytu'!$D$15,$D$8/$D$10,0)</f>
        <v>1793.4782608695652</v>
      </c>
      <c r="E13" s="80">
        <f>IF('Parametry kredytu'!D10=0,0,B13*$D$9*(30/365))</f>
        <v>1293.7808219178082</v>
      </c>
      <c r="F13" s="81">
        <f>IF('[1]Parametry kredytu'!$C$40=1,C13,C13*'[1]Parametry kredytu'!$H$19)</f>
        <v>3087.2590827873737</v>
      </c>
    </row>
    <row r="14" spans="1:6" ht="16.5" thickBot="1" x14ac:dyDescent="0.3">
      <c r="A14" s="10">
        <f>A13+1</f>
        <v>2</v>
      </c>
      <c r="B14" s="82">
        <f>B13-D13</f>
        <v>493206.52173913043</v>
      </c>
      <c r="C14" s="98">
        <f t="shared" ref="C14:C77" si="0">D14+E14</f>
        <v>3082.571471113758</v>
      </c>
      <c r="D14" s="80">
        <f>IF(A14&lt;='Parametry kredytu'!$D$15,$D$8/$D$10,0)</f>
        <v>1793.4782608695652</v>
      </c>
      <c r="E14" s="83">
        <f>IF(E13=0,0,B14*$D$9*(30/365))</f>
        <v>1289.093210244193</v>
      </c>
      <c r="F14" s="84">
        <f>IF('[1]Parametry kredytu'!$C$40=1,C14,C14*'[1]Parametry kredytu'!$H$19)</f>
        <v>3082.571471113758</v>
      </c>
    </row>
    <row r="15" spans="1:6" ht="16.5" thickBot="1" x14ac:dyDescent="0.3">
      <c r="A15" s="10">
        <f t="shared" ref="A15:A78" si="1">A14+1</f>
        <v>3</v>
      </c>
      <c r="B15" s="82">
        <f t="shared" ref="B15:B78" si="2">B14-D14</f>
        <v>491413.04347826086</v>
      </c>
      <c r="C15" s="98">
        <f t="shared" si="0"/>
        <v>3077.8838594401432</v>
      </c>
      <c r="D15" s="80">
        <f>IF(A15&lt;='Parametry kredytu'!$D$15,$D$8/$D$10,0)</f>
        <v>1793.4782608695652</v>
      </c>
      <c r="E15" s="83">
        <f t="shared" ref="E15:E78" si="3">IF(E14=0,0,B15*$D$9*(30/365))</f>
        <v>1284.4055985705777</v>
      </c>
      <c r="F15" s="84">
        <f>IF('[1]Parametry kredytu'!$C$40=1,C15,C15*'[1]Parametry kredytu'!$H$19)</f>
        <v>3077.8838594401432</v>
      </c>
    </row>
    <row r="16" spans="1:6" ht="16.5" thickBot="1" x14ac:dyDescent="0.3">
      <c r="A16" s="10">
        <f t="shared" si="1"/>
        <v>4</v>
      </c>
      <c r="B16" s="82">
        <f t="shared" si="2"/>
        <v>489619.5652173913</v>
      </c>
      <c r="C16" s="98">
        <f t="shared" si="0"/>
        <v>3073.1962477665274</v>
      </c>
      <c r="D16" s="80">
        <f>IF(A16&lt;='Parametry kredytu'!$D$15,$D$8/$D$10,0)</f>
        <v>1793.4782608695652</v>
      </c>
      <c r="E16" s="83">
        <f t="shared" si="3"/>
        <v>1279.7179868969624</v>
      </c>
      <c r="F16" s="84">
        <f>IF('[1]Parametry kredytu'!$C$40=1,C16,C16*'[1]Parametry kredytu'!$H$19)</f>
        <v>3073.1962477665274</v>
      </c>
    </row>
    <row r="17" spans="1:6" ht="16.5" thickBot="1" x14ac:dyDescent="0.3">
      <c r="A17" s="10">
        <f t="shared" si="1"/>
        <v>5</v>
      </c>
      <c r="B17" s="82">
        <f t="shared" si="2"/>
        <v>487826.08695652173</v>
      </c>
      <c r="C17" s="98">
        <f t="shared" si="0"/>
        <v>3068.5086360929126</v>
      </c>
      <c r="D17" s="80">
        <f>IF(A17&lt;='Parametry kredytu'!$D$15,$D$8/$D$10,0)</f>
        <v>1793.4782608695652</v>
      </c>
      <c r="E17" s="83">
        <f t="shared" si="3"/>
        <v>1275.0303752233472</v>
      </c>
      <c r="F17" s="84">
        <f>IF('[1]Parametry kredytu'!$C$40=1,C17,C17*'[1]Parametry kredytu'!$H$19)</f>
        <v>3068.5086360929126</v>
      </c>
    </row>
    <row r="18" spans="1:6" ht="16.5" thickBot="1" x14ac:dyDescent="0.3">
      <c r="A18" s="10">
        <f t="shared" si="1"/>
        <v>6</v>
      </c>
      <c r="B18" s="82">
        <f t="shared" si="2"/>
        <v>486032.60869565216</v>
      </c>
      <c r="C18" s="98">
        <f t="shared" si="0"/>
        <v>3063.8210244192969</v>
      </c>
      <c r="D18" s="80">
        <f>IF(A18&lt;='Parametry kredytu'!$D$15,$D$8/$D$10,0)</f>
        <v>1793.4782608695652</v>
      </c>
      <c r="E18" s="83">
        <f t="shared" si="3"/>
        <v>1270.3427635497319</v>
      </c>
      <c r="F18" s="84">
        <f>IF('[1]Parametry kredytu'!$C$40=1,C18,C18*'[1]Parametry kredytu'!$H$19)</f>
        <v>3063.8210244192969</v>
      </c>
    </row>
    <row r="19" spans="1:6" ht="16.5" thickBot="1" x14ac:dyDescent="0.3">
      <c r="A19" s="10">
        <f t="shared" si="1"/>
        <v>7</v>
      </c>
      <c r="B19" s="82">
        <f t="shared" si="2"/>
        <v>484239.13043478259</v>
      </c>
      <c r="C19" s="98">
        <f t="shared" si="0"/>
        <v>3059.1334127456821</v>
      </c>
      <c r="D19" s="80">
        <f>IF(A19&lt;='Parametry kredytu'!$D$15,$D$8/$D$10,0)</f>
        <v>1793.4782608695652</v>
      </c>
      <c r="E19" s="83">
        <f t="shared" si="3"/>
        <v>1265.6551518761166</v>
      </c>
      <c r="F19" s="84">
        <f>IF('[1]Parametry kredytu'!$C$40=1,C19,C19*'[1]Parametry kredytu'!$H$19)</f>
        <v>3059.1334127456821</v>
      </c>
    </row>
    <row r="20" spans="1:6" ht="16.5" thickBot="1" x14ac:dyDescent="0.3">
      <c r="A20" s="10">
        <f t="shared" si="1"/>
        <v>8</v>
      </c>
      <c r="B20" s="82">
        <f t="shared" si="2"/>
        <v>482445.65217391303</v>
      </c>
      <c r="C20" s="98">
        <f t="shared" si="0"/>
        <v>3054.4458010720668</v>
      </c>
      <c r="D20" s="80">
        <f>IF(A20&lt;='Parametry kredytu'!$D$15,$D$8/$D$10,0)</f>
        <v>1793.4782608695652</v>
      </c>
      <c r="E20" s="83">
        <f t="shared" si="3"/>
        <v>1260.9675402025016</v>
      </c>
      <c r="F20" s="84">
        <f>IF('[1]Parametry kredytu'!$C$40=1,C20,C20*'[1]Parametry kredytu'!$H$19)</f>
        <v>3054.4458010720668</v>
      </c>
    </row>
    <row r="21" spans="1:6" ht="16.5" thickBot="1" x14ac:dyDescent="0.3">
      <c r="A21" s="10">
        <f t="shared" si="1"/>
        <v>9</v>
      </c>
      <c r="B21" s="82">
        <f t="shared" si="2"/>
        <v>480652.17391304346</v>
      </c>
      <c r="C21" s="98">
        <f t="shared" si="0"/>
        <v>3049.7581893984516</v>
      </c>
      <c r="D21" s="80">
        <f>IF(A21&lt;='Parametry kredytu'!$D$15,$D$8/$D$10,0)</f>
        <v>1793.4782608695652</v>
      </c>
      <c r="E21" s="83">
        <f t="shared" si="3"/>
        <v>1256.2799285288861</v>
      </c>
      <c r="F21" s="84">
        <f>IF('[1]Parametry kredytu'!$C$40=1,C21,C21*'[1]Parametry kredytu'!$H$19)</f>
        <v>3049.7581893984516</v>
      </c>
    </row>
    <row r="22" spans="1:6" ht="16.5" thickBot="1" x14ac:dyDescent="0.3">
      <c r="A22" s="10">
        <f t="shared" si="1"/>
        <v>10</v>
      </c>
      <c r="B22" s="82">
        <f t="shared" si="2"/>
        <v>478858.69565217389</v>
      </c>
      <c r="C22" s="98">
        <f t="shared" si="0"/>
        <v>3045.0705777248359</v>
      </c>
      <c r="D22" s="80">
        <f>IF(A22&lt;='Parametry kredytu'!$D$15,$D$8/$D$10,0)</f>
        <v>1793.4782608695652</v>
      </c>
      <c r="E22" s="83">
        <f t="shared" si="3"/>
        <v>1251.5923168552708</v>
      </c>
      <c r="F22" s="84">
        <f>IF('[1]Parametry kredytu'!$C$40=1,C22,C22*'[1]Parametry kredytu'!$H$19)</f>
        <v>3045.0705777248359</v>
      </c>
    </row>
    <row r="23" spans="1:6" ht="16.5" thickBot="1" x14ac:dyDescent="0.3">
      <c r="A23" s="10">
        <f t="shared" si="1"/>
        <v>11</v>
      </c>
      <c r="B23" s="82">
        <f t="shared" si="2"/>
        <v>477065.21739130432</v>
      </c>
      <c r="C23" s="98">
        <f t="shared" si="0"/>
        <v>3040.382966051221</v>
      </c>
      <c r="D23" s="80">
        <f>IF(A23&lt;='Parametry kredytu'!$D$15,$D$8/$D$10,0)</f>
        <v>1793.4782608695652</v>
      </c>
      <c r="E23" s="83">
        <f t="shared" si="3"/>
        <v>1246.9047051816556</v>
      </c>
      <c r="F23" s="84">
        <f>IF('[1]Parametry kredytu'!$C$40=1,C23,C23*'[1]Parametry kredytu'!$H$19)</f>
        <v>3040.382966051221</v>
      </c>
    </row>
    <row r="24" spans="1:6" ht="16.5" thickBot="1" x14ac:dyDescent="0.3">
      <c r="A24" s="10">
        <f t="shared" si="1"/>
        <v>12</v>
      </c>
      <c r="B24" s="82">
        <f t="shared" si="2"/>
        <v>475271.73913043475</v>
      </c>
      <c r="C24" s="98">
        <f t="shared" si="0"/>
        <v>3035.6953543776058</v>
      </c>
      <c r="D24" s="80">
        <f>IF(A24&lt;='Parametry kredytu'!$D$15,$D$8/$D$10,0)</f>
        <v>1793.4782608695652</v>
      </c>
      <c r="E24" s="83">
        <f t="shared" si="3"/>
        <v>1242.2170935080405</v>
      </c>
      <c r="F24" s="84">
        <f>IF('[1]Parametry kredytu'!$C$40=1,C24,C24*'[1]Parametry kredytu'!$H$19)</f>
        <v>3035.6953543776058</v>
      </c>
    </row>
    <row r="25" spans="1:6" ht="16.5" thickBot="1" x14ac:dyDescent="0.3">
      <c r="A25" s="10">
        <f t="shared" si="1"/>
        <v>13</v>
      </c>
      <c r="B25" s="82">
        <f t="shared" si="2"/>
        <v>473478.26086956519</v>
      </c>
      <c r="C25" s="98">
        <f t="shared" si="0"/>
        <v>3031.0077427039905</v>
      </c>
      <c r="D25" s="80">
        <f>IF(A25&lt;='Parametry kredytu'!$D$15,$D$8/$D$10,0)</f>
        <v>1793.4782608695652</v>
      </c>
      <c r="E25" s="83">
        <f t="shared" si="3"/>
        <v>1237.5294818344253</v>
      </c>
      <c r="F25" s="84">
        <f>IF('[1]Parametry kredytu'!$C$40=1,C25,C25*'[1]Parametry kredytu'!$H$19)</f>
        <v>3031.0077427039905</v>
      </c>
    </row>
    <row r="26" spans="1:6" ht="16.5" thickBot="1" x14ac:dyDescent="0.3">
      <c r="A26" s="10">
        <f t="shared" si="1"/>
        <v>14</v>
      </c>
      <c r="B26" s="82">
        <f t="shared" si="2"/>
        <v>471684.78260869562</v>
      </c>
      <c r="C26" s="98">
        <f t="shared" si="0"/>
        <v>3026.3201310303753</v>
      </c>
      <c r="D26" s="80">
        <f>IF(A26&lt;='Parametry kredytu'!$D$15,$D$8/$D$10,0)</f>
        <v>1793.4782608695652</v>
      </c>
      <c r="E26" s="83">
        <f t="shared" si="3"/>
        <v>1232.84187016081</v>
      </c>
      <c r="F26" s="84">
        <f>IF('[1]Parametry kredytu'!$C$40=1,C26,C26*'[1]Parametry kredytu'!$H$19)</f>
        <v>3026.3201310303753</v>
      </c>
    </row>
    <row r="27" spans="1:6" ht="16.5" thickBot="1" x14ac:dyDescent="0.3">
      <c r="A27" s="10">
        <f t="shared" si="1"/>
        <v>15</v>
      </c>
      <c r="B27" s="82">
        <f t="shared" si="2"/>
        <v>469891.30434782605</v>
      </c>
      <c r="C27" s="98">
        <f t="shared" si="0"/>
        <v>3021.63251935676</v>
      </c>
      <c r="D27" s="80">
        <f>IF(A27&lt;='Parametry kredytu'!$D$15,$D$8/$D$10,0)</f>
        <v>1793.4782608695652</v>
      </c>
      <c r="E27" s="83">
        <f t="shared" si="3"/>
        <v>1228.1542584871947</v>
      </c>
      <c r="F27" s="84">
        <f>IF('[1]Parametry kredytu'!$C$40=1,C27,C27*'[1]Parametry kredytu'!$H$19)</f>
        <v>3021.63251935676</v>
      </c>
    </row>
    <row r="28" spans="1:6" ht="16.5" thickBot="1" x14ac:dyDescent="0.3">
      <c r="A28" s="10">
        <f t="shared" si="1"/>
        <v>16</v>
      </c>
      <c r="B28" s="82">
        <f t="shared" si="2"/>
        <v>468097.82608695648</v>
      </c>
      <c r="C28" s="98">
        <f t="shared" si="0"/>
        <v>3016.9449076831447</v>
      </c>
      <c r="D28" s="80">
        <f>IF(A28&lt;='Parametry kredytu'!$D$15,$D$8/$D$10,0)</f>
        <v>1793.4782608695652</v>
      </c>
      <c r="E28" s="83">
        <f t="shared" si="3"/>
        <v>1223.4666468135795</v>
      </c>
      <c r="F28" s="84">
        <f>IF('[1]Parametry kredytu'!$C$40=1,C28,C28*'[1]Parametry kredytu'!$H$19)</f>
        <v>3016.9449076831447</v>
      </c>
    </row>
    <row r="29" spans="1:6" ht="16.5" thickBot="1" x14ac:dyDescent="0.3">
      <c r="A29" s="10">
        <f t="shared" si="1"/>
        <v>17</v>
      </c>
      <c r="B29" s="82">
        <f t="shared" si="2"/>
        <v>466304.34782608692</v>
      </c>
      <c r="C29" s="98">
        <f t="shared" si="0"/>
        <v>3012.2572960095295</v>
      </c>
      <c r="D29" s="80">
        <f>IF(A29&lt;='Parametry kredytu'!$D$15,$D$8/$D$10,0)</f>
        <v>1793.4782608695652</v>
      </c>
      <c r="E29" s="83">
        <f t="shared" si="3"/>
        <v>1218.7790351399642</v>
      </c>
      <c r="F29" s="84">
        <f>IF('[1]Parametry kredytu'!$C$40=1,C29,C29*'[1]Parametry kredytu'!$H$19)</f>
        <v>3012.2572960095295</v>
      </c>
    </row>
    <row r="30" spans="1:6" ht="16.5" thickBot="1" x14ac:dyDescent="0.3">
      <c r="A30" s="10">
        <f t="shared" si="1"/>
        <v>18</v>
      </c>
      <c r="B30" s="82">
        <f t="shared" si="2"/>
        <v>464510.86956521735</v>
      </c>
      <c r="C30" s="98">
        <f t="shared" si="0"/>
        <v>3007.5696843359142</v>
      </c>
      <c r="D30" s="80">
        <f>IF(A30&lt;='Parametry kredytu'!$D$15,$D$8/$D$10,0)</f>
        <v>1793.4782608695652</v>
      </c>
      <c r="E30" s="83">
        <f t="shared" si="3"/>
        <v>1214.0914234663489</v>
      </c>
      <c r="F30" s="84">
        <f>IF('[1]Parametry kredytu'!$C$40=1,C30,C30*'[1]Parametry kredytu'!$H$19)</f>
        <v>3007.5696843359142</v>
      </c>
    </row>
    <row r="31" spans="1:6" ht="16.5" thickBot="1" x14ac:dyDescent="0.3">
      <c r="A31" s="10">
        <f t="shared" si="1"/>
        <v>19</v>
      </c>
      <c r="B31" s="82">
        <f t="shared" si="2"/>
        <v>462717.39130434778</v>
      </c>
      <c r="C31" s="98">
        <f t="shared" si="0"/>
        <v>3002.8820726622989</v>
      </c>
      <c r="D31" s="80">
        <f>IF(A31&lt;='Parametry kredytu'!$D$15,$D$8/$D$10,0)</f>
        <v>1793.4782608695652</v>
      </c>
      <c r="E31" s="83">
        <f t="shared" si="3"/>
        <v>1209.4038117927337</v>
      </c>
      <c r="F31" s="84">
        <f>IF('[1]Parametry kredytu'!$C$40=1,C31,C31*'[1]Parametry kredytu'!$H$19)</f>
        <v>3002.8820726622989</v>
      </c>
    </row>
    <row r="32" spans="1:6" ht="16.5" thickBot="1" x14ac:dyDescent="0.3">
      <c r="A32" s="10">
        <f t="shared" si="1"/>
        <v>20</v>
      </c>
      <c r="B32" s="82">
        <f t="shared" si="2"/>
        <v>460923.91304347821</v>
      </c>
      <c r="C32" s="98">
        <f t="shared" si="0"/>
        <v>2998.1944609886837</v>
      </c>
      <c r="D32" s="80">
        <f>IF(A32&lt;='Parametry kredytu'!$D$15,$D$8/$D$10,0)</f>
        <v>1793.4782608695652</v>
      </c>
      <c r="E32" s="83">
        <f t="shared" si="3"/>
        <v>1204.7162001191184</v>
      </c>
      <c r="F32" s="84">
        <f>IF('[1]Parametry kredytu'!$C$40=1,C32,C32*'[1]Parametry kredytu'!$H$19)</f>
        <v>2998.1944609886837</v>
      </c>
    </row>
    <row r="33" spans="1:6" ht="16.5" thickBot="1" x14ac:dyDescent="0.3">
      <c r="A33" s="10">
        <f t="shared" si="1"/>
        <v>21</v>
      </c>
      <c r="B33" s="82">
        <f t="shared" si="2"/>
        <v>459130.43478260865</v>
      </c>
      <c r="C33" s="98">
        <f t="shared" si="0"/>
        <v>2993.5068493150684</v>
      </c>
      <c r="D33" s="80">
        <f>IF(A33&lt;='Parametry kredytu'!$D$15,$D$8/$D$10,0)</f>
        <v>1793.4782608695652</v>
      </c>
      <c r="E33" s="83">
        <f t="shared" si="3"/>
        <v>1200.0285884455031</v>
      </c>
      <c r="F33" s="84">
        <f>IF('[1]Parametry kredytu'!$C$40=1,C33,C33*'[1]Parametry kredytu'!$H$19)</f>
        <v>2993.5068493150684</v>
      </c>
    </row>
    <row r="34" spans="1:6" ht="16.5" thickBot="1" x14ac:dyDescent="0.3">
      <c r="A34" s="10">
        <f t="shared" si="1"/>
        <v>22</v>
      </c>
      <c r="B34" s="82">
        <f t="shared" si="2"/>
        <v>457336.95652173908</v>
      </c>
      <c r="C34" s="98">
        <f t="shared" si="0"/>
        <v>2988.8192376414531</v>
      </c>
      <c r="D34" s="80">
        <f>IF(A34&lt;='Parametry kredytu'!$D$15,$D$8/$D$10,0)</f>
        <v>1793.4782608695652</v>
      </c>
      <c r="E34" s="83">
        <f t="shared" si="3"/>
        <v>1195.3409767718879</v>
      </c>
      <c r="F34" s="84">
        <f>IF('[1]Parametry kredytu'!$C$40=1,C34,C34*'[1]Parametry kredytu'!$H$19)</f>
        <v>2988.8192376414531</v>
      </c>
    </row>
    <row r="35" spans="1:6" ht="16.5" thickBot="1" x14ac:dyDescent="0.3">
      <c r="A35" s="10">
        <f t="shared" si="1"/>
        <v>23</v>
      </c>
      <c r="B35" s="82">
        <f t="shared" si="2"/>
        <v>455543.47826086951</v>
      </c>
      <c r="C35" s="98">
        <f t="shared" si="0"/>
        <v>2984.1316259678379</v>
      </c>
      <c r="D35" s="80">
        <f>IF(A35&lt;='Parametry kredytu'!$D$15,$D$8/$D$10,0)</f>
        <v>1793.4782608695652</v>
      </c>
      <c r="E35" s="83">
        <f t="shared" si="3"/>
        <v>1190.6533650982726</v>
      </c>
      <c r="F35" s="84">
        <f>IF('[1]Parametry kredytu'!$C$40=1,C35,C35*'[1]Parametry kredytu'!$H$19)</f>
        <v>2984.1316259678379</v>
      </c>
    </row>
    <row r="36" spans="1:6" ht="16.5" thickBot="1" x14ac:dyDescent="0.3">
      <c r="A36" s="10">
        <f t="shared" si="1"/>
        <v>24</v>
      </c>
      <c r="B36" s="82">
        <f t="shared" si="2"/>
        <v>453749.99999999994</v>
      </c>
      <c r="C36" s="98">
        <f t="shared" si="0"/>
        <v>2979.4440142942226</v>
      </c>
      <c r="D36" s="80">
        <f>IF(A36&lt;='Parametry kredytu'!$D$15,$D$8/$D$10,0)</f>
        <v>1793.4782608695652</v>
      </c>
      <c r="E36" s="83">
        <f t="shared" si="3"/>
        <v>1185.9657534246574</v>
      </c>
      <c r="F36" s="84">
        <f>IF('[1]Parametry kredytu'!$C$40=1,C36,C36*'[1]Parametry kredytu'!$H$19)</f>
        <v>2979.4440142942226</v>
      </c>
    </row>
    <row r="37" spans="1:6" ht="16.5" thickBot="1" x14ac:dyDescent="0.3">
      <c r="A37" s="10">
        <f t="shared" si="1"/>
        <v>25</v>
      </c>
      <c r="B37" s="82">
        <f t="shared" si="2"/>
        <v>451956.52173913037</v>
      </c>
      <c r="C37" s="98">
        <f t="shared" si="0"/>
        <v>2974.7564026206073</v>
      </c>
      <c r="D37" s="80">
        <f>IF(A37&lt;='Parametry kredytu'!$D$15,$D$8/$D$10,0)</f>
        <v>1793.4782608695652</v>
      </c>
      <c r="E37" s="83">
        <f t="shared" si="3"/>
        <v>1181.2781417510421</v>
      </c>
      <c r="F37" s="84">
        <f>IF('[1]Parametry kredytu'!$C$40=1,C37,C37*'[1]Parametry kredytu'!$H$19)</f>
        <v>2974.7564026206073</v>
      </c>
    </row>
    <row r="38" spans="1:6" ht="16.5" thickBot="1" x14ac:dyDescent="0.3">
      <c r="A38" s="10">
        <f t="shared" si="1"/>
        <v>26</v>
      </c>
      <c r="B38" s="82">
        <f t="shared" si="2"/>
        <v>450163.04347826081</v>
      </c>
      <c r="C38" s="98">
        <f t="shared" si="0"/>
        <v>2970.0687909469921</v>
      </c>
      <c r="D38" s="80">
        <f>IF(A38&lt;='Parametry kredytu'!$D$15,$D$8/$D$10,0)</f>
        <v>1793.4782608695652</v>
      </c>
      <c r="E38" s="83">
        <f t="shared" si="3"/>
        <v>1176.5905300774268</v>
      </c>
      <c r="F38" s="84">
        <f>IF('[1]Parametry kredytu'!$C$40=1,C38,C38*'[1]Parametry kredytu'!$H$19)</f>
        <v>2970.0687909469921</v>
      </c>
    </row>
    <row r="39" spans="1:6" ht="16.5" thickBot="1" x14ac:dyDescent="0.3">
      <c r="A39" s="10">
        <f t="shared" si="1"/>
        <v>27</v>
      </c>
      <c r="B39" s="82">
        <f t="shared" si="2"/>
        <v>448369.56521739124</v>
      </c>
      <c r="C39" s="98">
        <f t="shared" si="0"/>
        <v>2965.3811792733768</v>
      </c>
      <c r="D39" s="80">
        <f>IF(A39&lt;='Parametry kredytu'!$D$15,$D$8/$D$10,0)</f>
        <v>1793.4782608695652</v>
      </c>
      <c r="E39" s="83">
        <f t="shared" si="3"/>
        <v>1171.9029184038116</v>
      </c>
      <c r="F39" s="84">
        <f>IF('[1]Parametry kredytu'!$C$40=1,C39,C39*'[1]Parametry kredytu'!$H$19)</f>
        <v>2965.3811792733768</v>
      </c>
    </row>
    <row r="40" spans="1:6" ht="16.5" thickBot="1" x14ac:dyDescent="0.3">
      <c r="A40" s="10">
        <f t="shared" si="1"/>
        <v>28</v>
      </c>
      <c r="B40" s="82">
        <f t="shared" si="2"/>
        <v>446576.08695652167</v>
      </c>
      <c r="C40" s="98">
        <f t="shared" si="0"/>
        <v>2960.6935675997615</v>
      </c>
      <c r="D40" s="80">
        <f>IF(A40&lt;='Parametry kredytu'!$D$15,$D$8/$D$10,0)</f>
        <v>1793.4782608695652</v>
      </c>
      <c r="E40" s="83">
        <f t="shared" si="3"/>
        <v>1167.2153067301963</v>
      </c>
      <c r="F40" s="84">
        <f>IF('[1]Parametry kredytu'!$C$40=1,C40,C40*'[1]Parametry kredytu'!$H$19)</f>
        <v>2960.6935675997615</v>
      </c>
    </row>
    <row r="41" spans="1:6" ht="16.5" thickBot="1" x14ac:dyDescent="0.3">
      <c r="A41" s="10">
        <f t="shared" si="1"/>
        <v>29</v>
      </c>
      <c r="B41" s="82">
        <f t="shared" si="2"/>
        <v>444782.6086956521</v>
      </c>
      <c r="C41" s="98">
        <f t="shared" si="0"/>
        <v>2956.0059559261463</v>
      </c>
      <c r="D41" s="80">
        <f>IF(A41&lt;='Parametry kredytu'!$D$15,$D$8/$D$10,0)</f>
        <v>1793.4782608695652</v>
      </c>
      <c r="E41" s="83">
        <f t="shared" si="3"/>
        <v>1162.5276950565813</v>
      </c>
      <c r="F41" s="84">
        <f>IF('[1]Parametry kredytu'!$C$40=1,C41,C41*'[1]Parametry kredytu'!$H$19)</f>
        <v>2956.0059559261463</v>
      </c>
    </row>
    <row r="42" spans="1:6" ht="16.5" thickBot="1" x14ac:dyDescent="0.3">
      <c r="A42" s="10">
        <f t="shared" si="1"/>
        <v>30</v>
      </c>
      <c r="B42" s="82">
        <f t="shared" si="2"/>
        <v>442989.13043478254</v>
      </c>
      <c r="C42" s="98">
        <f t="shared" si="0"/>
        <v>2951.3183442525315</v>
      </c>
      <c r="D42" s="80">
        <f>IF(A42&lt;='Parametry kredytu'!$D$15,$D$8/$D$10,0)</f>
        <v>1793.4782608695652</v>
      </c>
      <c r="E42" s="83">
        <f t="shared" si="3"/>
        <v>1157.840083382966</v>
      </c>
      <c r="F42" s="84">
        <f>IF('[1]Parametry kredytu'!$C$40=1,C42,C42*'[1]Parametry kredytu'!$H$19)</f>
        <v>2951.3183442525315</v>
      </c>
    </row>
    <row r="43" spans="1:6" ht="16.5" thickBot="1" x14ac:dyDescent="0.3">
      <c r="A43" s="10">
        <f t="shared" si="1"/>
        <v>31</v>
      </c>
      <c r="B43" s="82">
        <f t="shared" si="2"/>
        <v>441195.65217391297</v>
      </c>
      <c r="C43" s="98">
        <f t="shared" si="0"/>
        <v>2946.6307325789157</v>
      </c>
      <c r="D43" s="80">
        <f>IF(A43&lt;='Parametry kredytu'!$D$15,$D$8/$D$10,0)</f>
        <v>1793.4782608695652</v>
      </c>
      <c r="E43" s="83">
        <f t="shared" si="3"/>
        <v>1153.1524717093507</v>
      </c>
      <c r="F43" s="84">
        <f>IF('[1]Parametry kredytu'!$C$40=1,C43,C43*'[1]Parametry kredytu'!$H$19)</f>
        <v>2946.6307325789157</v>
      </c>
    </row>
    <row r="44" spans="1:6" ht="16.5" thickBot="1" x14ac:dyDescent="0.3">
      <c r="A44" s="10">
        <f t="shared" si="1"/>
        <v>32</v>
      </c>
      <c r="B44" s="82">
        <f t="shared" si="2"/>
        <v>439402.1739130434</v>
      </c>
      <c r="C44" s="98">
        <f t="shared" si="0"/>
        <v>2941.9431209053005</v>
      </c>
      <c r="D44" s="80">
        <f>IF(A44&lt;='Parametry kredytu'!$D$15,$D$8/$D$10,0)</f>
        <v>1793.4782608695652</v>
      </c>
      <c r="E44" s="83">
        <f t="shared" si="3"/>
        <v>1148.4648600357352</v>
      </c>
      <c r="F44" s="84">
        <f>IF('[1]Parametry kredytu'!$C$40=1,C44,C44*'[1]Parametry kredytu'!$H$19)</f>
        <v>2941.9431209053005</v>
      </c>
    </row>
    <row r="45" spans="1:6" ht="16.5" thickBot="1" x14ac:dyDescent="0.3">
      <c r="A45" s="10">
        <f t="shared" si="1"/>
        <v>33</v>
      </c>
      <c r="B45" s="82">
        <f t="shared" si="2"/>
        <v>437608.69565217383</v>
      </c>
      <c r="C45" s="98">
        <f t="shared" si="0"/>
        <v>2937.2555092316852</v>
      </c>
      <c r="D45" s="80">
        <f>IF(A45&lt;='Parametry kredytu'!$D$15,$D$8/$D$10,0)</f>
        <v>1793.4782608695652</v>
      </c>
      <c r="E45" s="83">
        <f t="shared" si="3"/>
        <v>1143.77724836212</v>
      </c>
      <c r="F45" s="84">
        <f>IF('[1]Parametry kredytu'!$C$40=1,C45,C45*'[1]Parametry kredytu'!$H$19)</f>
        <v>2937.2555092316852</v>
      </c>
    </row>
    <row r="46" spans="1:6" ht="16.5" thickBot="1" x14ac:dyDescent="0.3">
      <c r="A46" s="10">
        <f t="shared" si="1"/>
        <v>34</v>
      </c>
      <c r="B46" s="82">
        <f t="shared" si="2"/>
        <v>435815.21739130426</v>
      </c>
      <c r="C46" s="98">
        <f t="shared" si="0"/>
        <v>2932.5678975580704</v>
      </c>
      <c r="D46" s="80">
        <f>IF(A46&lt;='Parametry kredytu'!$D$15,$D$8/$D$10,0)</f>
        <v>1793.4782608695652</v>
      </c>
      <c r="E46" s="83">
        <f t="shared" si="3"/>
        <v>1139.0896366885049</v>
      </c>
      <c r="F46" s="84">
        <f>IF('[1]Parametry kredytu'!$C$40=1,C46,C46*'[1]Parametry kredytu'!$H$19)</f>
        <v>2932.5678975580704</v>
      </c>
    </row>
    <row r="47" spans="1:6" ht="16.5" thickBot="1" x14ac:dyDescent="0.3">
      <c r="A47" s="10">
        <f t="shared" si="1"/>
        <v>35</v>
      </c>
      <c r="B47" s="82">
        <f t="shared" si="2"/>
        <v>434021.7391304347</v>
      </c>
      <c r="C47" s="98">
        <f t="shared" si="0"/>
        <v>2927.8802858844547</v>
      </c>
      <c r="D47" s="80">
        <f>IF(A47&lt;='Parametry kredytu'!$D$15,$D$8/$D$10,0)</f>
        <v>1793.4782608695652</v>
      </c>
      <c r="E47" s="83">
        <f t="shared" si="3"/>
        <v>1134.4020250148897</v>
      </c>
      <c r="F47" s="84">
        <f>IF('[1]Parametry kredytu'!$C$40=1,C47,C47*'[1]Parametry kredytu'!$H$19)</f>
        <v>2927.8802858844547</v>
      </c>
    </row>
    <row r="48" spans="1:6" ht="16.5" thickBot="1" x14ac:dyDescent="0.3">
      <c r="A48" s="10">
        <f t="shared" si="1"/>
        <v>36</v>
      </c>
      <c r="B48" s="82">
        <f t="shared" si="2"/>
        <v>432228.26086956513</v>
      </c>
      <c r="C48" s="98">
        <f t="shared" si="0"/>
        <v>2923.1926742108399</v>
      </c>
      <c r="D48" s="80">
        <f>IF(A48&lt;='Parametry kredytu'!$D$15,$D$8/$D$10,0)</f>
        <v>1793.4782608695652</v>
      </c>
      <c r="E48" s="83">
        <f t="shared" si="3"/>
        <v>1129.7144133412744</v>
      </c>
      <c r="F48" s="84">
        <f>IF('[1]Parametry kredytu'!$C$40=1,C48,C48*'[1]Parametry kredytu'!$H$19)</f>
        <v>2923.1926742108399</v>
      </c>
    </row>
    <row r="49" spans="1:6" ht="16.5" thickBot="1" x14ac:dyDescent="0.3">
      <c r="A49" s="10">
        <f t="shared" si="1"/>
        <v>37</v>
      </c>
      <c r="B49" s="82">
        <f t="shared" si="2"/>
        <v>430434.78260869556</v>
      </c>
      <c r="C49" s="98">
        <f t="shared" si="0"/>
        <v>2918.5050625372241</v>
      </c>
      <c r="D49" s="80">
        <f>IF(A49&lt;='Parametry kredytu'!$D$15,$D$8/$D$10,0)</f>
        <v>1793.4782608695652</v>
      </c>
      <c r="E49" s="83">
        <f t="shared" si="3"/>
        <v>1125.0268016676591</v>
      </c>
      <c r="F49" s="84">
        <f>IF('[1]Parametry kredytu'!$C$40=1,C49,C49*'[1]Parametry kredytu'!$H$19)</f>
        <v>2918.5050625372241</v>
      </c>
    </row>
    <row r="50" spans="1:6" ht="16.5" thickBot="1" x14ac:dyDescent="0.3">
      <c r="A50" s="10">
        <f t="shared" si="1"/>
        <v>38</v>
      </c>
      <c r="B50" s="82">
        <f t="shared" si="2"/>
        <v>428641.30434782599</v>
      </c>
      <c r="C50" s="98">
        <f t="shared" si="0"/>
        <v>2913.8174508636093</v>
      </c>
      <c r="D50" s="80">
        <f>IF(A50&lt;='Parametry kredytu'!$D$15,$D$8/$D$10,0)</f>
        <v>1793.4782608695652</v>
      </c>
      <c r="E50" s="83">
        <f t="shared" si="3"/>
        <v>1120.3391899940439</v>
      </c>
      <c r="F50" s="84">
        <f>IF('[1]Parametry kredytu'!$C$40=1,C50,C50*'[1]Parametry kredytu'!$H$19)</f>
        <v>2913.8174508636093</v>
      </c>
    </row>
    <row r="51" spans="1:6" ht="16.5" thickBot="1" x14ac:dyDescent="0.3">
      <c r="A51" s="10">
        <f t="shared" si="1"/>
        <v>39</v>
      </c>
      <c r="B51" s="82">
        <f t="shared" si="2"/>
        <v>426847.82608695643</v>
      </c>
      <c r="C51" s="98">
        <f t="shared" si="0"/>
        <v>2909.1298391899936</v>
      </c>
      <c r="D51" s="80">
        <f>IF(A51&lt;='Parametry kredytu'!$D$15,$D$8/$D$10,0)</f>
        <v>1793.4782608695652</v>
      </c>
      <c r="E51" s="83">
        <f t="shared" si="3"/>
        <v>1115.6515783204286</v>
      </c>
      <c r="F51" s="84">
        <f>IF('[1]Parametry kredytu'!$C$40=1,C51,C51*'[1]Parametry kredytu'!$H$19)</f>
        <v>2909.1298391899936</v>
      </c>
    </row>
    <row r="52" spans="1:6" ht="16.5" thickBot="1" x14ac:dyDescent="0.3">
      <c r="A52" s="10">
        <f t="shared" si="1"/>
        <v>40</v>
      </c>
      <c r="B52" s="82">
        <f t="shared" si="2"/>
        <v>425054.34782608686</v>
      </c>
      <c r="C52" s="98">
        <f t="shared" si="0"/>
        <v>2904.4422275163788</v>
      </c>
      <c r="D52" s="80">
        <f>IF(A52&lt;='Parametry kredytu'!$D$15,$D$8/$D$10,0)</f>
        <v>1793.4782608695652</v>
      </c>
      <c r="E52" s="83">
        <f t="shared" si="3"/>
        <v>1110.9639666468133</v>
      </c>
      <c r="F52" s="84">
        <f>IF('[1]Parametry kredytu'!$C$40=1,C52,C52*'[1]Parametry kredytu'!$H$19)</f>
        <v>2904.4422275163788</v>
      </c>
    </row>
    <row r="53" spans="1:6" ht="16.5" thickBot="1" x14ac:dyDescent="0.3">
      <c r="A53" s="10">
        <f t="shared" si="1"/>
        <v>41</v>
      </c>
      <c r="B53" s="82">
        <f t="shared" si="2"/>
        <v>423260.86956521729</v>
      </c>
      <c r="C53" s="98">
        <f t="shared" si="0"/>
        <v>2899.7546158427631</v>
      </c>
      <c r="D53" s="80">
        <f>IF(A53&lt;='Parametry kredytu'!$D$15,$D$8/$D$10,0)</f>
        <v>1793.4782608695652</v>
      </c>
      <c r="E53" s="83">
        <f t="shared" si="3"/>
        <v>1106.2763549731981</v>
      </c>
      <c r="F53" s="84">
        <f>IF('[1]Parametry kredytu'!$C$40=1,C53,C53*'[1]Parametry kredytu'!$H$19)</f>
        <v>2899.7546158427631</v>
      </c>
    </row>
    <row r="54" spans="1:6" ht="16.5" thickBot="1" x14ac:dyDescent="0.3">
      <c r="A54" s="10">
        <f t="shared" si="1"/>
        <v>42</v>
      </c>
      <c r="B54" s="82">
        <f t="shared" si="2"/>
        <v>421467.39130434772</v>
      </c>
      <c r="C54" s="98">
        <f t="shared" si="0"/>
        <v>2895.0670041691483</v>
      </c>
      <c r="D54" s="80">
        <f>IF(A54&lt;='Parametry kredytu'!$D$15,$D$8/$D$10,0)</f>
        <v>1793.4782608695652</v>
      </c>
      <c r="E54" s="83">
        <f t="shared" si="3"/>
        <v>1101.5887432995828</v>
      </c>
      <c r="F54" s="84">
        <f>IF('[1]Parametry kredytu'!$C$40=1,C54,C54*'[1]Parametry kredytu'!$H$19)</f>
        <v>2895.0670041691483</v>
      </c>
    </row>
    <row r="55" spans="1:6" ht="16.5" thickBot="1" x14ac:dyDescent="0.3">
      <c r="A55" s="10">
        <f t="shared" si="1"/>
        <v>43</v>
      </c>
      <c r="B55" s="82">
        <f t="shared" si="2"/>
        <v>419673.91304347815</v>
      </c>
      <c r="C55" s="98">
        <f t="shared" si="0"/>
        <v>2890.3793924955326</v>
      </c>
      <c r="D55" s="80">
        <f>IF(A55&lt;='Parametry kredytu'!$D$15,$D$8/$D$10,0)</f>
        <v>1793.4782608695652</v>
      </c>
      <c r="E55" s="83">
        <f t="shared" si="3"/>
        <v>1096.9011316259675</v>
      </c>
      <c r="F55" s="84">
        <f>IF('[1]Parametry kredytu'!$C$40=1,C55,C55*'[1]Parametry kredytu'!$H$19)</f>
        <v>2890.3793924955326</v>
      </c>
    </row>
    <row r="56" spans="1:6" ht="16.5" thickBot="1" x14ac:dyDescent="0.3">
      <c r="A56" s="10">
        <f t="shared" si="1"/>
        <v>44</v>
      </c>
      <c r="B56" s="82">
        <f t="shared" si="2"/>
        <v>417880.43478260859</v>
      </c>
      <c r="C56" s="98">
        <f t="shared" si="0"/>
        <v>2885.6917808219177</v>
      </c>
      <c r="D56" s="80">
        <f>IF(A56&lt;='Parametry kredytu'!$D$15,$D$8/$D$10,0)</f>
        <v>1793.4782608695652</v>
      </c>
      <c r="E56" s="83">
        <f t="shared" si="3"/>
        <v>1092.2135199523523</v>
      </c>
      <c r="F56" s="84">
        <f>IF('[1]Parametry kredytu'!$C$40=1,C56,C56*'[1]Parametry kredytu'!$H$19)</f>
        <v>2885.6917808219177</v>
      </c>
    </row>
    <row r="57" spans="1:6" ht="16.5" thickBot="1" x14ac:dyDescent="0.3">
      <c r="A57" s="10">
        <f t="shared" si="1"/>
        <v>45</v>
      </c>
      <c r="B57" s="82">
        <f t="shared" si="2"/>
        <v>416086.95652173902</v>
      </c>
      <c r="C57" s="98">
        <f t="shared" si="0"/>
        <v>2881.004169148302</v>
      </c>
      <c r="D57" s="80">
        <f>IF(A57&lt;='Parametry kredytu'!$D$15,$D$8/$D$10,0)</f>
        <v>1793.4782608695652</v>
      </c>
      <c r="E57" s="83">
        <f t="shared" si="3"/>
        <v>1087.525908278737</v>
      </c>
      <c r="F57" s="84">
        <f>IF('[1]Parametry kredytu'!$C$40=1,C57,C57*'[1]Parametry kredytu'!$H$19)</f>
        <v>2881.004169148302</v>
      </c>
    </row>
    <row r="58" spans="1:6" ht="16.5" thickBot="1" x14ac:dyDescent="0.3">
      <c r="A58" s="10">
        <f t="shared" si="1"/>
        <v>46</v>
      </c>
      <c r="B58" s="82">
        <f t="shared" si="2"/>
        <v>414293.47826086945</v>
      </c>
      <c r="C58" s="98">
        <f t="shared" si="0"/>
        <v>2876.3165574746872</v>
      </c>
      <c r="D58" s="80">
        <f>IF(A58&lt;='Parametry kredytu'!$D$15,$D$8/$D$10,0)</f>
        <v>1793.4782608695652</v>
      </c>
      <c r="E58" s="83">
        <f t="shared" si="3"/>
        <v>1082.838296605122</v>
      </c>
      <c r="F58" s="84">
        <f>IF('[1]Parametry kredytu'!$C$40=1,C58,C58*'[1]Parametry kredytu'!$H$19)</f>
        <v>2876.3165574746872</v>
      </c>
    </row>
    <row r="59" spans="1:6" ht="16.5" thickBot="1" x14ac:dyDescent="0.3">
      <c r="A59" s="10">
        <f t="shared" si="1"/>
        <v>47</v>
      </c>
      <c r="B59" s="82">
        <f t="shared" si="2"/>
        <v>412499.99999999988</v>
      </c>
      <c r="C59" s="98">
        <f t="shared" si="0"/>
        <v>2871.6289458010715</v>
      </c>
      <c r="D59" s="80">
        <f>IF(A59&lt;='Parametry kredytu'!$D$15,$D$8/$D$10,0)</f>
        <v>1793.4782608695652</v>
      </c>
      <c r="E59" s="83">
        <f t="shared" si="3"/>
        <v>1078.1506849315065</v>
      </c>
      <c r="F59" s="84">
        <f>IF('[1]Parametry kredytu'!$C$40=1,C59,C59*'[1]Parametry kredytu'!$H$19)</f>
        <v>2871.6289458010715</v>
      </c>
    </row>
    <row r="60" spans="1:6" ht="16.5" thickBot="1" x14ac:dyDescent="0.3">
      <c r="A60" s="10">
        <f t="shared" si="1"/>
        <v>48</v>
      </c>
      <c r="B60" s="82">
        <f t="shared" si="2"/>
        <v>410706.52173913032</v>
      </c>
      <c r="C60" s="98">
        <f t="shared" si="0"/>
        <v>2866.9413341274567</v>
      </c>
      <c r="D60" s="80">
        <f>IF(A60&lt;='Parametry kredytu'!$D$15,$D$8/$D$10,0)</f>
        <v>1793.4782608695652</v>
      </c>
      <c r="E60" s="83">
        <f t="shared" si="3"/>
        <v>1073.4630732578912</v>
      </c>
      <c r="F60" s="84">
        <f>IF('[1]Parametry kredytu'!$C$40=1,C60,C60*'[1]Parametry kredytu'!$H$19)</f>
        <v>2866.9413341274567</v>
      </c>
    </row>
    <row r="61" spans="1:6" ht="16.5" thickBot="1" x14ac:dyDescent="0.3">
      <c r="A61" s="10">
        <f t="shared" si="1"/>
        <v>49</v>
      </c>
      <c r="B61" s="82">
        <f t="shared" si="2"/>
        <v>408913.04347826075</v>
      </c>
      <c r="C61" s="98">
        <f t="shared" si="0"/>
        <v>2862.253722453841</v>
      </c>
      <c r="D61" s="80">
        <f>IF(A61&lt;='Parametry kredytu'!$D$15,$D$8/$D$10,0)</f>
        <v>1793.4782608695652</v>
      </c>
      <c r="E61" s="83">
        <f t="shared" si="3"/>
        <v>1068.7754615842759</v>
      </c>
      <c r="F61" s="84">
        <f>IF('[1]Parametry kredytu'!$C$40=1,C61,C61*'[1]Parametry kredytu'!$H$19)</f>
        <v>2862.253722453841</v>
      </c>
    </row>
    <row r="62" spans="1:6" ht="16.5" thickBot="1" x14ac:dyDescent="0.3">
      <c r="A62" s="10">
        <f t="shared" si="1"/>
        <v>50</v>
      </c>
      <c r="B62" s="82">
        <f t="shared" si="2"/>
        <v>407119.56521739118</v>
      </c>
      <c r="C62" s="98">
        <f t="shared" si="0"/>
        <v>2857.5661107802262</v>
      </c>
      <c r="D62" s="80">
        <f>IF(A62&lt;='Parametry kredytu'!$D$15,$D$8/$D$10,0)</f>
        <v>1793.4782608695652</v>
      </c>
      <c r="E62" s="83">
        <f t="shared" si="3"/>
        <v>1064.0878499106607</v>
      </c>
      <c r="F62" s="84">
        <f>IF('[1]Parametry kredytu'!$C$40=1,C62,C62*'[1]Parametry kredytu'!$H$19)</f>
        <v>2857.5661107802262</v>
      </c>
    </row>
    <row r="63" spans="1:6" ht="16.5" thickBot="1" x14ac:dyDescent="0.3">
      <c r="A63" s="10">
        <f t="shared" si="1"/>
        <v>51</v>
      </c>
      <c r="B63" s="82">
        <f t="shared" si="2"/>
        <v>405326.08695652161</v>
      </c>
      <c r="C63" s="98">
        <f t="shared" si="0"/>
        <v>2852.8784991066109</v>
      </c>
      <c r="D63" s="80">
        <f>IF(A63&lt;='Parametry kredytu'!$D$15,$D$8/$D$10,0)</f>
        <v>1793.4782608695652</v>
      </c>
      <c r="E63" s="83">
        <f t="shared" si="3"/>
        <v>1059.4002382370456</v>
      </c>
      <c r="F63" s="84">
        <f>IF('[1]Parametry kredytu'!$C$40=1,C63,C63*'[1]Parametry kredytu'!$H$19)</f>
        <v>2852.8784991066109</v>
      </c>
    </row>
    <row r="64" spans="1:6" ht="16.5" thickBot="1" x14ac:dyDescent="0.3">
      <c r="A64" s="10">
        <f t="shared" si="1"/>
        <v>52</v>
      </c>
      <c r="B64" s="82">
        <f t="shared" si="2"/>
        <v>403532.60869565204</v>
      </c>
      <c r="C64" s="98">
        <f t="shared" si="0"/>
        <v>2848.1908874329956</v>
      </c>
      <c r="D64" s="80">
        <f>IF(A64&lt;='Parametry kredytu'!$D$15,$D$8/$D$10,0)</f>
        <v>1793.4782608695652</v>
      </c>
      <c r="E64" s="83">
        <f t="shared" si="3"/>
        <v>1054.7126265634304</v>
      </c>
      <c r="F64" s="84">
        <f>IF('[1]Parametry kredytu'!$C$40=1,C64,C64*'[1]Parametry kredytu'!$H$19)</f>
        <v>2848.1908874329956</v>
      </c>
    </row>
    <row r="65" spans="1:6" ht="16.5" thickBot="1" x14ac:dyDescent="0.3">
      <c r="A65" s="10">
        <f t="shared" si="1"/>
        <v>53</v>
      </c>
      <c r="B65" s="82">
        <f t="shared" si="2"/>
        <v>401739.13043478248</v>
      </c>
      <c r="C65" s="98">
        <f t="shared" si="0"/>
        <v>2843.5032757593804</v>
      </c>
      <c r="D65" s="80">
        <f>IF(A65&lt;='Parametry kredytu'!$D$15,$D$8/$D$10,0)</f>
        <v>1793.4782608695652</v>
      </c>
      <c r="E65" s="83">
        <f t="shared" si="3"/>
        <v>1050.0250148898151</v>
      </c>
      <c r="F65" s="84">
        <f>IF('[1]Parametry kredytu'!$C$40=1,C65,C65*'[1]Parametry kredytu'!$H$19)</f>
        <v>2843.5032757593804</v>
      </c>
    </row>
    <row r="66" spans="1:6" ht="16.5" thickBot="1" x14ac:dyDescent="0.3">
      <c r="A66" s="10">
        <f t="shared" si="1"/>
        <v>54</v>
      </c>
      <c r="B66" s="82">
        <f t="shared" si="2"/>
        <v>399945.65217391291</v>
      </c>
      <c r="C66" s="98">
        <f t="shared" si="0"/>
        <v>2838.8156640857651</v>
      </c>
      <c r="D66" s="80">
        <f>IF(A66&lt;='Parametry kredytu'!$D$15,$D$8/$D$10,0)</f>
        <v>1793.4782608695652</v>
      </c>
      <c r="E66" s="83">
        <f t="shared" si="3"/>
        <v>1045.3374032161996</v>
      </c>
      <c r="F66" s="84">
        <f>IF('[1]Parametry kredytu'!$C$40=1,C66,C66*'[1]Parametry kredytu'!$H$19)</f>
        <v>2838.8156640857651</v>
      </c>
    </row>
    <row r="67" spans="1:6" ht="16.5" thickBot="1" x14ac:dyDescent="0.3">
      <c r="A67" s="10">
        <f t="shared" si="1"/>
        <v>55</v>
      </c>
      <c r="B67" s="82">
        <f t="shared" si="2"/>
        <v>398152.17391304334</v>
      </c>
      <c r="C67" s="98">
        <f t="shared" si="0"/>
        <v>2834.1280524121498</v>
      </c>
      <c r="D67" s="80">
        <f>IF(A67&lt;='Parametry kredytu'!$D$15,$D$8/$D$10,0)</f>
        <v>1793.4782608695652</v>
      </c>
      <c r="E67" s="83">
        <f t="shared" si="3"/>
        <v>1040.6497915425846</v>
      </c>
      <c r="F67" s="84">
        <f>IF('[1]Parametry kredytu'!$C$40=1,C67,C67*'[1]Parametry kredytu'!$H$19)</f>
        <v>2834.1280524121498</v>
      </c>
    </row>
    <row r="68" spans="1:6" ht="16.5" thickBot="1" x14ac:dyDescent="0.3">
      <c r="A68" s="10">
        <f t="shared" si="1"/>
        <v>56</v>
      </c>
      <c r="B68" s="82">
        <f t="shared" si="2"/>
        <v>396358.69565217377</v>
      </c>
      <c r="C68" s="98">
        <f t="shared" si="0"/>
        <v>2829.4404407385346</v>
      </c>
      <c r="D68" s="80">
        <f>IF(A68&lt;='Parametry kredytu'!$D$15,$D$8/$D$10,0)</f>
        <v>1793.4782608695652</v>
      </c>
      <c r="E68" s="83">
        <f t="shared" si="3"/>
        <v>1035.9621798689693</v>
      </c>
      <c r="F68" s="84">
        <f>IF('[1]Parametry kredytu'!$C$40=1,C68,C68*'[1]Parametry kredytu'!$H$19)</f>
        <v>2829.4404407385346</v>
      </c>
    </row>
    <row r="69" spans="1:6" ht="16.5" thickBot="1" x14ac:dyDescent="0.3">
      <c r="A69" s="10">
        <f t="shared" si="1"/>
        <v>57</v>
      </c>
      <c r="B69" s="82">
        <f t="shared" si="2"/>
        <v>394565.21739130421</v>
      </c>
      <c r="C69" s="98">
        <f t="shared" si="0"/>
        <v>2824.7528290649193</v>
      </c>
      <c r="D69" s="80">
        <f>IF(A69&lt;='Parametry kredytu'!$D$15,$D$8/$D$10,0)</f>
        <v>1793.4782608695652</v>
      </c>
      <c r="E69" s="83">
        <f t="shared" si="3"/>
        <v>1031.274568195354</v>
      </c>
      <c r="F69" s="84">
        <f>IF('[1]Parametry kredytu'!$C$40=1,C69,C69*'[1]Parametry kredytu'!$H$19)</f>
        <v>2824.7528290649193</v>
      </c>
    </row>
    <row r="70" spans="1:6" ht="16.5" thickBot="1" x14ac:dyDescent="0.3">
      <c r="A70" s="10">
        <f t="shared" si="1"/>
        <v>58</v>
      </c>
      <c r="B70" s="82">
        <f t="shared" si="2"/>
        <v>392771.73913043464</v>
      </c>
      <c r="C70" s="98">
        <f t="shared" si="0"/>
        <v>2820.065217391304</v>
      </c>
      <c r="D70" s="80">
        <f>IF(A70&lt;='Parametry kredytu'!$D$15,$D$8/$D$10,0)</f>
        <v>1793.4782608695652</v>
      </c>
      <c r="E70" s="83">
        <f t="shared" si="3"/>
        <v>1026.5869565217388</v>
      </c>
      <c r="F70" s="84">
        <f>IF('[1]Parametry kredytu'!$C$40=1,C70,C70*'[1]Parametry kredytu'!$H$19)</f>
        <v>2820.065217391304</v>
      </c>
    </row>
    <row r="71" spans="1:6" ht="16.5" thickBot="1" x14ac:dyDescent="0.3">
      <c r="A71" s="10">
        <f t="shared" si="1"/>
        <v>59</v>
      </c>
      <c r="B71" s="82">
        <f t="shared" si="2"/>
        <v>390978.26086956507</v>
      </c>
      <c r="C71" s="98">
        <f t="shared" si="0"/>
        <v>2815.3776057176888</v>
      </c>
      <c r="D71" s="80">
        <f>IF(A71&lt;='Parametry kredytu'!$D$15,$D$8/$D$10,0)</f>
        <v>1793.4782608695652</v>
      </c>
      <c r="E71" s="83">
        <f t="shared" si="3"/>
        <v>1021.8993448481235</v>
      </c>
      <c r="F71" s="84">
        <f>IF('[1]Parametry kredytu'!$C$40=1,C71,C71*'[1]Parametry kredytu'!$H$19)</f>
        <v>2815.3776057176888</v>
      </c>
    </row>
    <row r="72" spans="1:6" ht="16.5" thickBot="1" x14ac:dyDescent="0.3">
      <c r="A72" s="10">
        <f t="shared" si="1"/>
        <v>60</v>
      </c>
      <c r="B72" s="82">
        <f t="shared" si="2"/>
        <v>389184.7826086955</v>
      </c>
      <c r="C72" s="98">
        <f t="shared" si="0"/>
        <v>2810.6899940440735</v>
      </c>
      <c r="D72" s="80">
        <f>IF(A72&lt;='Parametry kredytu'!$D$15,$D$8/$D$10,0)</f>
        <v>1793.4782608695652</v>
      </c>
      <c r="E72" s="83">
        <f t="shared" si="3"/>
        <v>1017.2117331745083</v>
      </c>
      <c r="F72" s="84">
        <f>IF('[1]Parametry kredytu'!$C$40=1,C72,C72*'[1]Parametry kredytu'!$H$19)</f>
        <v>2810.6899940440735</v>
      </c>
    </row>
    <row r="73" spans="1:6" ht="16.5" thickBot="1" x14ac:dyDescent="0.3">
      <c r="A73" s="10">
        <f t="shared" si="1"/>
        <v>61</v>
      </c>
      <c r="B73" s="82">
        <f t="shared" si="2"/>
        <v>387391.30434782594</v>
      </c>
      <c r="C73" s="98">
        <f t="shared" si="0"/>
        <v>2806.0023823704582</v>
      </c>
      <c r="D73" s="80">
        <f>IF(A73&lt;='Parametry kredytu'!$D$15,$D$8/$D$10,0)</f>
        <v>1793.4782608695652</v>
      </c>
      <c r="E73" s="83">
        <f t="shared" si="3"/>
        <v>1012.5241215008931</v>
      </c>
      <c r="F73" s="84">
        <f>IF('[1]Parametry kredytu'!$C$40=1,C73,C73*'[1]Parametry kredytu'!$H$19)</f>
        <v>2806.0023823704582</v>
      </c>
    </row>
    <row r="74" spans="1:6" ht="16.5" thickBot="1" x14ac:dyDescent="0.3">
      <c r="A74" s="10">
        <f t="shared" si="1"/>
        <v>62</v>
      </c>
      <c r="B74" s="82">
        <f t="shared" si="2"/>
        <v>385597.82608695637</v>
      </c>
      <c r="C74" s="98">
        <f t="shared" si="0"/>
        <v>2801.314770696843</v>
      </c>
      <c r="D74" s="80">
        <f>IF(A74&lt;='Parametry kredytu'!$D$15,$D$8/$D$10,0)</f>
        <v>1793.4782608695652</v>
      </c>
      <c r="E74" s="83">
        <f t="shared" si="3"/>
        <v>1007.8365098272777</v>
      </c>
      <c r="F74" s="84">
        <f>IF('[1]Parametry kredytu'!$C$40=1,C74,C74*'[1]Parametry kredytu'!$H$19)</f>
        <v>2801.314770696843</v>
      </c>
    </row>
    <row r="75" spans="1:6" ht="16.5" thickBot="1" x14ac:dyDescent="0.3">
      <c r="A75" s="10">
        <f t="shared" si="1"/>
        <v>63</v>
      </c>
      <c r="B75" s="82">
        <f t="shared" si="2"/>
        <v>383804.3478260868</v>
      </c>
      <c r="C75" s="98">
        <f t="shared" si="0"/>
        <v>2796.6271590232277</v>
      </c>
      <c r="D75" s="80">
        <f>IF(A75&lt;='Parametry kredytu'!$D$15,$D$8/$D$10,0)</f>
        <v>1793.4782608695652</v>
      </c>
      <c r="E75" s="83">
        <f t="shared" si="3"/>
        <v>1003.1488981536625</v>
      </c>
      <c r="F75" s="84">
        <f>IF('[1]Parametry kredytu'!$C$40=1,C75,C75*'[1]Parametry kredytu'!$H$19)</f>
        <v>2796.6271590232277</v>
      </c>
    </row>
    <row r="76" spans="1:6" ht="16.5" thickBot="1" x14ac:dyDescent="0.3">
      <c r="A76" s="10">
        <f t="shared" si="1"/>
        <v>64</v>
      </c>
      <c r="B76" s="82">
        <f t="shared" si="2"/>
        <v>382010.86956521723</v>
      </c>
      <c r="C76" s="98">
        <f t="shared" si="0"/>
        <v>2791.9395473496124</v>
      </c>
      <c r="D76" s="80">
        <f>IF(A76&lt;='Parametry kredytu'!$D$15,$D$8/$D$10,0)</f>
        <v>1793.4782608695652</v>
      </c>
      <c r="E76" s="83">
        <f t="shared" si="3"/>
        <v>998.46128648004719</v>
      </c>
      <c r="F76" s="84">
        <f>IF('[1]Parametry kredytu'!$C$40=1,C76,C76*'[1]Parametry kredytu'!$H$19)</f>
        <v>2791.9395473496124</v>
      </c>
    </row>
    <row r="77" spans="1:6" ht="16.5" thickBot="1" x14ac:dyDescent="0.3">
      <c r="A77" s="10">
        <f t="shared" si="1"/>
        <v>65</v>
      </c>
      <c r="B77" s="82">
        <f t="shared" si="2"/>
        <v>380217.39130434766</v>
      </c>
      <c r="C77" s="98">
        <f t="shared" si="0"/>
        <v>2787.2519356759972</v>
      </c>
      <c r="D77" s="80">
        <f>IF(A77&lt;='Parametry kredytu'!$D$15,$D$8/$D$10,0)</f>
        <v>1793.4782608695652</v>
      </c>
      <c r="E77" s="83">
        <f t="shared" si="3"/>
        <v>993.77367480643193</v>
      </c>
      <c r="F77" s="84">
        <f>IF('[1]Parametry kredytu'!$C$40=1,C77,C77*'[1]Parametry kredytu'!$H$19)</f>
        <v>2787.2519356759972</v>
      </c>
    </row>
    <row r="78" spans="1:6" ht="16.5" thickBot="1" x14ac:dyDescent="0.3">
      <c r="A78" s="10">
        <f t="shared" si="1"/>
        <v>66</v>
      </c>
      <c r="B78" s="82">
        <f t="shared" si="2"/>
        <v>378423.9130434781</v>
      </c>
      <c r="C78" s="98">
        <f t="shared" ref="C78:C141" si="4">D78+E78</f>
        <v>2782.5643240023819</v>
      </c>
      <c r="D78" s="80">
        <f>IF(A78&lt;='Parametry kredytu'!$D$15,$D$8/$D$10,0)</f>
        <v>1793.4782608695652</v>
      </c>
      <c r="E78" s="83">
        <f t="shared" si="3"/>
        <v>989.08606313281678</v>
      </c>
      <c r="F78" s="84">
        <f>IF('[1]Parametry kredytu'!$C$40=1,C78,C78*'[1]Parametry kredytu'!$H$19)</f>
        <v>2782.5643240023819</v>
      </c>
    </row>
    <row r="79" spans="1:6" ht="16.5" thickBot="1" x14ac:dyDescent="0.3">
      <c r="A79" s="10">
        <f t="shared" ref="A79:A142" si="5">A78+1</f>
        <v>67</v>
      </c>
      <c r="B79" s="82">
        <f t="shared" ref="B79:B142" si="6">B78-D78</f>
        <v>376630.43478260853</v>
      </c>
      <c r="C79" s="98">
        <f t="shared" si="4"/>
        <v>2777.8767123287666</v>
      </c>
      <c r="D79" s="80">
        <f>IF(A79&lt;='Parametry kredytu'!$D$15,$D$8/$D$10,0)</f>
        <v>1793.4782608695652</v>
      </c>
      <c r="E79" s="83">
        <f t="shared" ref="E79:E142" si="7">IF(E78=0,0,B79*$D$9*(30/365))</f>
        <v>984.39845145920151</v>
      </c>
      <c r="F79" s="84">
        <f>IF('[1]Parametry kredytu'!$C$40=1,C79,C79*'[1]Parametry kredytu'!$H$19)</f>
        <v>2777.8767123287666</v>
      </c>
    </row>
    <row r="80" spans="1:6" ht="16.5" thickBot="1" x14ac:dyDescent="0.3">
      <c r="A80" s="10">
        <f t="shared" si="5"/>
        <v>68</v>
      </c>
      <c r="B80" s="82">
        <f t="shared" si="6"/>
        <v>374836.95652173896</v>
      </c>
      <c r="C80" s="98">
        <f t="shared" si="4"/>
        <v>2773.1891006551514</v>
      </c>
      <c r="D80" s="80">
        <f>IF(A80&lt;='Parametry kredytu'!$D$15,$D$8/$D$10,0)</f>
        <v>1793.4782608695652</v>
      </c>
      <c r="E80" s="83">
        <f t="shared" si="7"/>
        <v>979.71083978558624</v>
      </c>
      <c r="F80" s="84">
        <f>IF('[1]Parametry kredytu'!$C$40=1,C80,C80*'[1]Parametry kredytu'!$H$19)</f>
        <v>2773.1891006551514</v>
      </c>
    </row>
    <row r="81" spans="1:6" ht="16.5" thickBot="1" x14ac:dyDescent="0.3">
      <c r="A81" s="10">
        <f t="shared" si="5"/>
        <v>69</v>
      </c>
      <c r="B81" s="82">
        <f t="shared" si="6"/>
        <v>373043.47826086939</v>
      </c>
      <c r="C81" s="98">
        <f t="shared" si="4"/>
        <v>2768.5014889815361</v>
      </c>
      <c r="D81" s="80">
        <f>IF(A81&lt;='Parametry kredytu'!$D$15,$D$8/$D$10,0)</f>
        <v>1793.4782608695652</v>
      </c>
      <c r="E81" s="83">
        <f t="shared" si="7"/>
        <v>975.02322811197087</v>
      </c>
      <c r="F81" s="84">
        <f>IF('[1]Parametry kredytu'!$C$40=1,C81,C81*'[1]Parametry kredytu'!$H$19)</f>
        <v>2768.5014889815361</v>
      </c>
    </row>
    <row r="82" spans="1:6" ht="16.5" thickBot="1" x14ac:dyDescent="0.3">
      <c r="A82" s="10">
        <f t="shared" si="5"/>
        <v>70</v>
      </c>
      <c r="B82" s="82">
        <f t="shared" si="6"/>
        <v>371249.99999999983</v>
      </c>
      <c r="C82" s="98">
        <f t="shared" si="4"/>
        <v>2763.8138773079208</v>
      </c>
      <c r="D82" s="80">
        <f>IF(A82&lt;='Parametry kredytu'!$D$15,$D$8/$D$10,0)</f>
        <v>1793.4782608695652</v>
      </c>
      <c r="E82" s="83">
        <f t="shared" si="7"/>
        <v>970.33561643835571</v>
      </c>
      <c r="F82" s="84">
        <f>IF('[1]Parametry kredytu'!$C$40=1,C82,C82*'[1]Parametry kredytu'!$H$19)</f>
        <v>2763.8138773079208</v>
      </c>
    </row>
    <row r="83" spans="1:6" ht="16.5" thickBot="1" x14ac:dyDescent="0.3">
      <c r="A83" s="10">
        <f t="shared" si="5"/>
        <v>71</v>
      </c>
      <c r="B83" s="82">
        <f t="shared" si="6"/>
        <v>369456.52173913026</v>
      </c>
      <c r="C83" s="98">
        <f t="shared" si="4"/>
        <v>2759.1262656343056</v>
      </c>
      <c r="D83" s="80">
        <f>IF(A83&lt;='Parametry kredytu'!$D$15,$D$8/$D$10,0)</f>
        <v>1793.4782608695652</v>
      </c>
      <c r="E83" s="83">
        <f t="shared" si="7"/>
        <v>965.64800476474045</v>
      </c>
      <c r="F83" s="84">
        <f>IF('[1]Parametry kredytu'!$C$40=1,C83,C83*'[1]Parametry kredytu'!$H$19)</f>
        <v>2759.1262656343056</v>
      </c>
    </row>
    <row r="84" spans="1:6" ht="16.5" thickBot="1" x14ac:dyDescent="0.3">
      <c r="A84" s="10">
        <f t="shared" si="5"/>
        <v>72</v>
      </c>
      <c r="B84" s="82">
        <f t="shared" si="6"/>
        <v>367663.04347826069</v>
      </c>
      <c r="C84" s="98">
        <f t="shared" si="4"/>
        <v>2754.4386539606903</v>
      </c>
      <c r="D84" s="80">
        <f>IF(A84&lt;='Parametry kredytu'!$D$15,$D$8/$D$10,0)</f>
        <v>1793.4782608695652</v>
      </c>
      <c r="E84" s="83">
        <f t="shared" si="7"/>
        <v>960.96039309112518</v>
      </c>
      <c r="F84" s="84">
        <f>IF('[1]Parametry kredytu'!$C$40=1,C84,C84*'[1]Parametry kredytu'!$H$19)</f>
        <v>2754.4386539606903</v>
      </c>
    </row>
    <row r="85" spans="1:6" ht="16.5" thickBot="1" x14ac:dyDescent="0.3">
      <c r="A85" s="10">
        <f t="shared" si="5"/>
        <v>73</v>
      </c>
      <c r="B85" s="82">
        <f t="shared" si="6"/>
        <v>365869.56521739112</v>
      </c>
      <c r="C85" s="98">
        <f t="shared" si="4"/>
        <v>2749.7510422870751</v>
      </c>
      <c r="D85" s="80">
        <f>IF(A85&lt;='Parametry kredytu'!$D$15,$D$8/$D$10,0)</f>
        <v>1793.4782608695652</v>
      </c>
      <c r="E85" s="83">
        <f t="shared" si="7"/>
        <v>956.27278141750992</v>
      </c>
      <c r="F85" s="84">
        <f>IF('[1]Parametry kredytu'!$C$40=1,C85,C85*'[1]Parametry kredytu'!$H$19)</f>
        <v>2749.7510422870751</v>
      </c>
    </row>
    <row r="86" spans="1:6" ht="16.5" thickBot="1" x14ac:dyDescent="0.3">
      <c r="A86" s="10">
        <f t="shared" si="5"/>
        <v>74</v>
      </c>
      <c r="B86" s="82">
        <f t="shared" si="6"/>
        <v>364076.08695652155</v>
      </c>
      <c r="C86" s="98">
        <f t="shared" si="4"/>
        <v>2745.0634306134598</v>
      </c>
      <c r="D86" s="80">
        <f>IF(A86&lt;='Parametry kredytu'!$D$15,$D$8/$D$10,0)</f>
        <v>1793.4782608695652</v>
      </c>
      <c r="E86" s="83">
        <f t="shared" si="7"/>
        <v>951.58516974389477</v>
      </c>
      <c r="F86" s="84">
        <f>IF('[1]Parametry kredytu'!$C$40=1,C86,C86*'[1]Parametry kredytu'!$H$19)</f>
        <v>2745.0634306134598</v>
      </c>
    </row>
    <row r="87" spans="1:6" ht="16.5" thickBot="1" x14ac:dyDescent="0.3">
      <c r="A87" s="10">
        <f t="shared" si="5"/>
        <v>75</v>
      </c>
      <c r="B87" s="82">
        <f t="shared" si="6"/>
        <v>362282.60869565199</v>
      </c>
      <c r="C87" s="98">
        <f t="shared" si="4"/>
        <v>2740.375818939845</v>
      </c>
      <c r="D87" s="80">
        <f>IF(A87&lt;='Parametry kredytu'!$D$15,$D$8/$D$10,0)</f>
        <v>1793.4782608695652</v>
      </c>
      <c r="E87" s="83">
        <f t="shared" si="7"/>
        <v>946.8975580702795</v>
      </c>
      <c r="F87" s="84">
        <f>IF('[1]Parametry kredytu'!$C$40=1,C87,C87*'[1]Parametry kredytu'!$H$19)</f>
        <v>2740.375818939845</v>
      </c>
    </row>
    <row r="88" spans="1:6" ht="16.5" thickBot="1" x14ac:dyDescent="0.3">
      <c r="A88" s="10">
        <f t="shared" si="5"/>
        <v>76</v>
      </c>
      <c r="B88" s="82">
        <f t="shared" si="6"/>
        <v>360489.13043478242</v>
      </c>
      <c r="C88" s="98">
        <f t="shared" si="4"/>
        <v>2735.6882072662293</v>
      </c>
      <c r="D88" s="80">
        <f>IF(A88&lt;='Parametry kredytu'!$D$15,$D$8/$D$10,0)</f>
        <v>1793.4782608695652</v>
      </c>
      <c r="E88" s="83">
        <f t="shared" si="7"/>
        <v>942.20994639666424</v>
      </c>
      <c r="F88" s="84">
        <f>IF('[1]Parametry kredytu'!$C$40=1,C88,C88*'[1]Parametry kredytu'!$H$19)</f>
        <v>2735.6882072662293</v>
      </c>
    </row>
    <row r="89" spans="1:6" ht="16.5" thickBot="1" x14ac:dyDescent="0.3">
      <c r="A89" s="10">
        <f t="shared" si="5"/>
        <v>77</v>
      </c>
      <c r="B89" s="82">
        <f t="shared" si="6"/>
        <v>358695.65217391285</v>
      </c>
      <c r="C89" s="98">
        <f t="shared" si="4"/>
        <v>2731.000595592614</v>
      </c>
      <c r="D89" s="80">
        <f>IF(A89&lt;='Parametry kredytu'!$D$15,$D$8/$D$10,0)</f>
        <v>1793.4782608695652</v>
      </c>
      <c r="E89" s="83">
        <f t="shared" si="7"/>
        <v>937.52233472304886</v>
      </c>
      <c r="F89" s="84">
        <f>IF('[1]Parametry kredytu'!$C$40=1,C89,C89*'[1]Parametry kredytu'!$H$19)</f>
        <v>2731.000595592614</v>
      </c>
    </row>
    <row r="90" spans="1:6" ht="16.5" thickBot="1" x14ac:dyDescent="0.3">
      <c r="A90" s="10">
        <f t="shared" si="5"/>
        <v>78</v>
      </c>
      <c r="B90" s="82">
        <f t="shared" si="6"/>
        <v>356902.17391304328</v>
      </c>
      <c r="C90" s="98">
        <f t="shared" si="4"/>
        <v>2726.3129839189987</v>
      </c>
      <c r="D90" s="80">
        <f>IF(A90&lt;='Parametry kredytu'!$D$15,$D$8/$D$10,0)</f>
        <v>1793.4782608695652</v>
      </c>
      <c r="E90" s="83">
        <f t="shared" si="7"/>
        <v>932.83472304943359</v>
      </c>
      <c r="F90" s="84">
        <f>IF('[1]Parametry kredytu'!$C$40=1,C90,C90*'[1]Parametry kredytu'!$H$19)</f>
        <v>2726.3129839189987</v>
      </c>
    </row>
    <row r="91" spans="1:6" ht="16.5" thickBot="1" x14ac:dyDescent="0.3">
      <c r="A91" s="10">
        <f t="shared" si="5"/>
        <v>79</v>
      </c>
      <c r="B91" s="82">
        <f t="shared" si="6"/>
        <v>355108.69565217372</v>
      </c>
      <c r="C91" s="98">
        <f t="shared" si="4"/>
        <v>2721.6253722453839</v>
      </c>
      <c r="D91" s="80">
        <f>IF(A91&lt;='Parametry kredytu'!$D$15,$D$8/$D$10,0)</f>
        <v>1793.4782608695652</v>
      </c>
      <c r="E91" s="83">
        <f t="shared" si="7"/>
        <v>928.14711137581844</v>
      </c>
      <c r="F91" s="84">
        <f>IF('[1]Parametry kredytu'!$C$40=1,C91,C91*'[1]Parametry kredytu'!$H$19)</f>
        <v>2721.6253722453839</v>
      </c>
    </row>
    <row r="92" spans="1:6" ht="16.5" thickBot="1" x14ac:dyDescent="0.3">
      <c r="A92" s="10">
        <f t="shared" si="5"/>
        <v>80</v>
      </c>
      <c r="B92" s="82">
        <f t="shared" si="6"/>
        <v>353315.21739130415</v>
      </c>
      <c r="C92" s="98">
        <f t="shared" si="4"/>
        <v>2716.9377605717682</v>
      </c>
      <c r="D92" s="80">
        <f>IF(A92&lt;='Parametry kredytu'!$D$15,$D$8/$D$10,0)</f>
        <v>1793.4782608695652</v>
      </c>
      <c r="E92" s="83">
        <f t="shared" si="7"/>
        <v>923.45949970220317</v>
      </c>
      <c r="F92" s="84">
        <f>IF('[1]Parametry kredytu'!$C$40=1,C92,C92*'[1]Parametry kredytu'!$H$19)</f>
        <v>2716.9377605717682</v>
      </c>
    </row>
    <row r="93" spans="1:6" ht="16.5" thickBot="1" x14ac:dyDescent="0.3">
      <c r="A93" s="10">
        <f t="shared" si="5"/>
        <v>81</v>
      </c>
      <c r="B93" s="82">
        <f t="shared" si="6"/>
        <v>351521.73913043458</v>
      </c>
      <c r="C93" s="98">
        <f t="shared" si="4"/>
        <v>2712.2501488981534</v>
      </c>
      <c r="D93" s="80">
        <f>IF(A93&lt;='Parametry kredytu'!$D$15,$D$8/$D$10,0)</f>
        <v>1793.4782608695652</v>
      </c>
      <c r="E93" s="83">
        <f t="shared" si="7"/>
        <v>918.77188802858791</v>
      </c>
      <c r="F93" s="84">
        <f>IF('[1]Parametry kredytu'!$C$40=1,C93,C93*'[1]Parametry kredytu'!$H$19)</f>
        <v>2712.2501488981534</v>
      </c>
    </row>
    <row r="94" spans="1:6" ht="16.5" thickBot="1" x14ac:dyDescent="0.3">
      <c r="A94" s="10">
        <f t="shared" si="5"/>
        <v>82</v>
      </c>
      <c r="B94" s="82">
        <f t="shared" si="6"/>
        <v>349728.26086956501</v>
      </c>
      <c r="C94" s="98">
        <f t="shared" si="4"/>
        <v>2707.5625372245381</v>
      </c>
      <c r="D94" s="80">
        <f>IF(A94&lt;='Parametry kredytu'!$D$15,$D$8/$D$10,0)</f>
        <v>1793.4782608695652</v>
      </c>
      <c r="E94" s="83">
        <f t="shared" si="7"/>
        <v>914.08427635497276</v>
      </c>
      <c r="F94" s="84">
        <f>IF('[1]Parametry kredytu'!$C$40=1,C94,C94*'[1]Parametry kredytu'!$H$19)</f>
        <v>2707.5625372245381</v>
      </c>
    </row>
    <row r="95" spans="1:6" ht="16.5" thickBot="1" x14ac:dyDescent="0.3">
      <c r="A95" s="10">
        <f t="shared" si="5"/>
        <v>83</v>
      </c>
      <c r="B95" s="82">
        <f t="shared" si="6"/>
        <v>347934.78260869544</v>
      </c>
      <c r="C95" s="98">
        <f t="shared" si="4"/>
        <v>2702.8749255509229</v>
      </c>
      <c r="D95" s="80">
        <f>IF(A95&lt;='Parametry kredytu'!$D$15,$D$8/$D$10,0)</f>
        <v>1793.4782608695652</v>
      </c>
      <c r="E95" s="83">
        <f t="shared" si="7"/>
        <v>909.39666468135749</v>
      </c>
      <c r="F95" s="84">
        <f>IF('[1]Parametry kredytu'!$C$40=1,C95,C95*'[1]Parametry kredytu'!$H$19)</f>
        <v>2702.8749255509229</v>
      </c>
    </row>
    <row r="96" spans="1:6" ht="16.5" thickBot="1" x14ac:dyDescent="0.3">
      <c r="A96" s="10">
        <f t="shared" si="5"/>
        <v>84</v>
      </c>
      <c r="B96" s="82">
        <f t="shared" si="6"/>
        <v>346141.30434782588</v>
      </c>
      <c r="C96" s="98">
        <f t="shared" si="4"/>
        <v>2698.1873138773071</v>
      </c>
      <c r="D96" s="80">
        <f>IF(A96&lt;='Parametry kredytu'!$D$15,$D$8/$D$10,0)</f>
        <v>1793.4782608695652</v>
      </c>
      <c r="E96" s="83">
        <f t="shared" si="7"/>
        <v>904.70905300774211</v>
      </c>
      <c r="F96" s="84">
        <f>IF('[1]Parametry kredytu'!$C$40=1,C96,C96*'[1]Parametry kredytu'!$H$19)</f>
        <v>2698.1873138773071</v>
      </c>
    </row>
    <row r="97" spans="1:6" ht="16.5" thickBot="1" x14ac:dyDescent="0.3">
      <c r="A97" s="10">
        <f t="shared" si="5"/>
        <v>85</v>
      </c>
      <c r="B97" s="82">
        <f t="shared" si="6"/>
        <v>344347.82608695631</v>
      </c>
      <c r="C97" s="98">
        <f t="shared" si="4"/>
        <v>2693.4997022036923</v>
      </c>
      <c r="D97" s="80">
        <f>IF(A97&lt;='Parametry kredytu'!$D$15,$D$8/$D$10,0)</f>
        <v>1793.4782608695652</v>
      </c>
      <c r="E97" s="83">
        <f t="shared" si="7"/>
        <v>900.02144133412685</v>
      </c>
      <c r="F97" s="84">
        <f>IF('[1]Parametry kredytu'!$C$40=1,C97,C97*'[1]Parametry kredytu'!$H$19)</f>
        <v>2693.4997022036923</v>
      </c>
    </row>
    <row r="98" spans="1:6" ht="16.5" thickBot="1" x14ac:dyDescent="0.3">
      <c r="A98" s="10">
        <f t="shared" si="5"/>
        <v>86</v>
      </c>
      <c r="B98" s="82">
        <f t="shared" si="6"/>
        <v>342554.34782608674</v>
      </c>
      <c r="C98" s="98">
        <f t="shared" si="4"/>
        <v>2688.8120905300766</v>
      </c>
      <c r="D98" s="80">
        <f>IF(A98&lt;='Parametry kredytu'!$D$15,$D$8/$D$10,0)</f>
        <v>1793.4782608695652</v>
      </c>
      <c r="E98" s="83">
        <f t="shared" si="7"/>
        <v>895.33382966051158</v>
      </c>
      <c r="F98" s="84">
        <f>IF('[1]Parametry kredytu'!$C$40=1,C98,C98*'[1]Parametry kredytu'!$H$19)</f>
        <v>2688.8120905300766</v>
      </c>
    </row>
    <row r="99" spans="1:6" ht="16.5" thickBot="1" x14ac:dyDescent="0.3">
      <c r="A99" s="10">
        <f t="shared" si="5"/>
        <v>87</v>
      </c>
      <c r="B99" s="82">
        <f t="shared" si="6"/>
        <v>340760.86956521717</v>
      </c>
      <c r="C99" s="98">
        <f t="shared" si="4"/>
        <v>2684.1244788564618</v>
      </c>
      <c r="D99" s="80">
        <f>IF(A99&lt;='Parametry kredytu'!$D$15,$D$8/$D$10,0)</f>
        <v>1793.4782608695652</v>
      </c>
      <c r="E99" s="83">
        <f t="shared" si="7"/>
        <v>890.64621798689643</v>
      </c>
      <c r="F99" s="84">
        <f>IF('[1]Parametry kredytu'!$C$40=1,C99,C99*'[1]Parametry kredytu'!$H$19)</f>
        <v>2684.1244788564618</v>
      </c>
    </row>
    <row r="100" spans="1:6" ht="16.5" thickBot="1" x14ac:dyDescent="0.3">
      <c r="A100" s="10">
        <f t="shared" si="5"/>
        <v>88</v>
      </c>
      <c r="B100" s="82">
        <f t="shared" si="6"/>
        <v>338967.39130434761</v>
      </c>
      <c r="C100" s="98">
        <f t="shared" si="4"/>
        <v>2679.4368671828465</v>
      </c>
      <c r="D100" s="80">
        <f>IF(A100&lt;='Parametry kredytu'!$D$15,$D$8/$D$10,0)</f>
        <v>1793.4782608695652</v>
      </c>
      <c r="E100" s="83">
        <f t="shared" si="7"/>
        <v>885.95860631328117</v>
      </c>
      <c r="F100" s="84">
        <f>IF('[1]Parametry kredytu'!$C$40=1,C100,C100*'[1]Parametry kredytu'!$H$19)</f>
        <v>2679.4368671828465</v>
      </c>
    </row>
    <row r="101" spans="1:6" ht="16.5" thickBot="1" x14ac:dyDescent="0.3">
      <c r="A101" s="10">
        <f t="shared" si="5"/>
        <v>89</v>
      </c>
      <c r="B101" s="82">
        <f t="shared" si="6"/>
        <v>337173.91304347804</v>
      </c>
      <c r="C101" s="98">
        <f t="shared" si="4"/>
        <v>2674.7492555092313</v>
      </c>
      <c r="D101" s="80">
        <f>IF(A101&lt;='Parametry kredytu'!$D$15,$D$8/$D$10,0)</f>
        <v>1793.4782608695652</v>
      </c>
      <c r="E101" s="83">
        <f t="shared" si="7"/>
        <v>881.2709946396659</v>
      </c>
      <c r="F101" s="84">
        <f>IF('[1]Parametry kredytu'!$C$40=1,C101,C101*'[1]Parametry kredytu'!$H$19)</f>
        <v>2674.7492555092313</v>
      </c>
    </row>
    <row r="102" spans="1:6" ht="16.5" thickBot="1" x14ac:dyDescent="0.3">
      <c r="A102" s="10">
        <f t="shared" si="5"/>
        <v>90</v>
      </c>
      <c r="B102" s="82">
        <f t="shared" si="6"/>
        <v>335380.43478260847</v>
      </c>
      <c r="C102" s="98">
        <f t="shared" si="4"/>
        <v>2670.061643835616</v>
      </c>
      <c r="D102" s="80">
        <f>IF(A102&lt;='Parametry kredytu'!$D$15,$D$8/$D$10,0)</f>
        <v>1793.4782608695652</v>
      </c>
      <c r="E102" s="83">
        <f t="shared" si="7"/>
        <v>876.58338296605064</v>
      </c>
      <c r="F102" s="84">
        <f>IF('[1]Parametry kredytu'!$C$40=1,C102,C102*'[1]Parametry kredytu'!$H$19)</f>
        <v>2670.061643835616</v>
      </c>
    </row>
    <row r="103" spans="1:6" ht="16.5" thickBot="1" x14ac:dyDescent="0.3">
      <c r="A103" s="10">
        <f t="shared" si="5"/>
        <v>91</v>
      </c>
      <c r="B103" s="82">
        <f t="shared" si="6"/>
        <v>333586.9565217389</v>
      </c>
      <c r="C103" s="98">
        <f t="shared" si="4"/>
        <v>2665.3740321620007</v>
      </c>
      <c r="D103" s="80">
        <f>IF(A103&lt;='Parametry kredytu'!$D$15,$D$8/$D$10,0)</f>
        <v>1793.4782608695652</v>
      </c>
      <c r="E103" s="83">
        <f t="shared" si="7"/>
        <v>871.89577129243548</v>
      </c>
      <c r="F103" s="84">
        <f>IF('[1]Parametry kredytu'!$C$40=1,C103,C103*'[1]Parametry kredytu'!$H$19)</f>
        <v>2665.3740321620007</v>
      </c>
    </row>
    <row r="104" spans="1:6" ht="16.5" thickBot="1" x14ac:dyDescent="0.3">
      <c r="A104" s="10">
        <f t="shared" si="5"/>
        <v>92</v>
      </c>
      <c r="B104" s="82">
        <f t="shared" si="6"/>
        <v>331793.47826086933</v>
      </c>
      <c r="C104" s="98">
        <f t="shared" si="4"/>
        <v>2660.6864204883855</v>
      </c>
      <c r="D104" s="80">
        <f>IF(A104&lt;='Parametry kredytu'!$D$15,$D$8/$D$10,0)</f>
        <v>1793.4782608695652</v>
      </c>
      <c r="E104" s="83">
        <f t="shared" si="7"/>
        <v>867.2081596188201</v>
      </c>
      <c r="F104" s="84">
        <f>IF('[1]Parametry kredytu'!$C$40=1,C104,C104*'[1]Parametry kredytu'!$H$19)</f>
        <v>2660.6864204883855</v>
      </c>
    </row>
    <row r="105" spans="1:6" ht="16.5" thickBot="1" x14ac:dyDescent="0.3">
      <c r="A105" s="10">
        <f t="shared" si="5"/>
        <v>93</v>
      </c>
      <c r="B105" s="82">
        <f t="shared" si="6"/>
        <v>329999.99999999977</v>
      </c>
      <c r="C105" s="98">
        <f t="shared" si="4"/>
        <v>2655.9988088147702</v>
      </c>
      <c r="D105" s="80">
        <f>IF(A105&lt;='Parametry kredytu'!$D$15,$D$8/$D$10,0)</f>
        <v>1793.4782608695652</v>
      </c>
      <c r="E105" s="83">
        <f t="shared" si="7"/>
        <v>862.52054794520484</v>
      </c>
      <c r="F105" s="84">
        <f>IF('[1]Parametry kredytu'!$C$40=1,C105,C105*'[1]Parametry kredytu'!$H$19)</f>
        <v>2655.9988088147702</v>
      </c>
    </row>
    <row r="106" spans="1:6" ht="16.5" thickBot="1" x14ac:dyDescent="0.3">
      <c r="A106" s="10">
        <f t="shared" si="5"/>
        <v>94</v>
      </c>
      <c r="B106" s="82">
        <f t="shared" si="6"/>
        <v>328206.5217391302</v>
      </c>
      <c r="C106" s="98">
        <f t="shared" si="4"/>
        <v>2651.3111971411549</v>
      </c>
      <c r="D106" s="80">
        <f>IF(A106&lt;='Parametry kredytu'!$D$15,$D$8/$D$10,0)</f>
        <v>1793.4782608695652</v>
      </c>
      <c r="E106" s="83">
        <f t="shared" si="7"/>
        <v>857.83293627158957</v>
      </c>
      <c r="F106" s="84">
        <f>IF('[1]Parametry kredytu'!$C$40=1,C106,C106*'[1]Parametry kredytu'!$H$19)</f>
        <v>2651.3111971411549</v>
      </c>
    </row>
    <row r="107" spans="1:6" ht="16.5" thickBot="1" x14ac:dyDescent="0.3">
      <c r="A107" s="10">
        <f t="shared" si="5"/>
        <v>95</v>
      </c>
      <c r="B107" s="82">
        <f t="shared" si="6"/>
        <v>326413.04347826063</v>
      </c>
      <c r="C107" s="98">
        <f t="shared" si="4"/>
        <v>2646.6235854675397</v>
      </c>
      <c r="D107" s="80">
        <f>IF(A107&lt;='Parametry kredytu'!$D$15,$D$8/$D$10,0)</f>
        <v>1793.4782608695652</v>
      </c>
      <c r="E107" s="83">
        <f t="shared" si="7"/>
        <v>853.14532459797442</v>
      </c>
      <c r="F107" s="84">
        <f>IF('[1]Parametry kredytu'!$C$40=1,C107,C107*'[1]Parametry kredytu'!$H$19)</f>
        <v>2646.6235854675397</v>
      </c>
    </row>
    <row r="108" spans="1:6" ht="16.5" thickBot="1" x14ac:dyDescent="0.3">
      <c r="A108" s="10">
        <f t="shared" si="5"/>
        <v>96</v>
      </c>
      <c r="B108" s="82">
        <f t="shared" si="6"/>
        <v>324619.56521739106</v>
      </c>
      <c r="C108" s="98">
        <f t="shared" si="4"/>
        <v>2641.9359737939244</v>
      </c>
      <c r="D108" s="80">
        <f>IF(A108&lt;='Parametry kredytu'!$D$15,$D$8/$D$10,0)</f>
        <v>1793.4782608695652</v>
      </c>
      <c r="E108" s="83">
        <f t="shared" si="7"/>
        <v>848.45771292435916</v>
      </c>
      <c r="F108" s="84">
        <f>IF('[1]Parametry kredytu'!$C$40=1,C108,C108*'[1]Parametry kredytu'!$H$19)</f>
        <v>2641.9359737939244</v>
      </c>
    </row>
    <row r="109" spans="1:6" ht="16.5" thickBot="1" x14ac:dyDescent="0.3">
      <c r="A109" s="10">
        <f t="shared" si="5"/>
        <v>97</v>
      </c>
      <c r="B109" s="82">
        <f t="shared" si="6"/>
        <v>322826.0869565215</v>
      </c>
      <c r="C109" s="98">
        <f t="shared" si="4"/>
        <v>2637.2483621203091</v>
      </c>
      <c r="D109" s="80">
        <f>IF(A109&lt;='Parametry kredytu'!$D$15,$D$8/$D$10,0)</f>
        <v>1793.4782608695652</v>
      </c>
      <c r="E109" s="83">
        <f t="shared" si="7"/>
        <v>843.77010125074389</v>
      </c>
      <c r="F109" s="84">
        <f>IF('[1]Parametry kredytu'!$C$40=1,C109,C109*'[1]Parametry kredytu'!$H$19)</f>
        <v>2637.2483621203091</v>
      </c>
    </row>
    <row r="110" spans="1:6" ht="16.5" thickBot="1" x14ac:dyDescent="0.3">
      <c r="A110" s="10">
        <f t="shared" si="5"/>
        <v>98</v>
      </c>
      <c r="B110" s="82">
        <f t="shared" si="6"/>
        <v>321032.60869565193</v>
      </c>
      <c r="C110" s="98">
        <f t="shared" si="4"/>
        <v>2632.5607504466939</v>
      </c>
      <c r="D110" s="80">
        <f>IF(A110&lt;='Parametry kredytu'!$D$15,$D$8/$D$10,0)</f>
        <v>1793.4782608695652</v>
      </c>
      <c r="E110" s="83">
        <f t="shared" si="7"/>
        <v>839.08248957712863</v>
      </c>
      <c r="F110" s="84">
        <f>IF('[1]Parametry kredytu'!$C$40=1,C110,C110*'[1]Parametry kredytu'!$H$19)</f>
        <v>2632.5607504466939</v>
      </c>
    </row>
    <row r="111" spans="1:6" ht="16.5" thickBot="1" x14ac:dyDescent="0.3">
      <c r="A111" s="10">
        <f t="shared" si="5"/>
        <v>99</v>
      </c>
      <c r="B111" s="82">
        <f t="shared" si="6"/>
        <v>319239.13043478236</v>
      </c>
      <c r="C111" s="98">
        <f t="shared" si="4"/>
        <v>2627.8731387730786</v>
      </c>
      <c r="D111" s="80">
        <f>IF(A111&lt;='Parametry kredytu'!$D$15,$D$8/$D$10,0)</f>
        <v>1793.4782608695652</v>
      </c>
      <c r="E111" s="83">
        <f t="shared" si="7"/>
        <v>834.39487790351325</v>
      </c>
      <c r="F111" s="84">
        <f>IF('[1]Parametry kredytu'!$C$40=1,C111,C111*'[1]Parametry kredytu'!$H$19)</f>
        <v>2627.8731387730786</v>
      </c>
    </row>
    <row r="112" spans="1:6" ht="16.5" thickBot="1" x14ac:dyDescent="0.3">
      <c r="A112" s="10">
        <f t="shared" si="5"/>
        <v>100</v>
      </c>
      <c r="B112" s="82">
        <f t="shared" si="6"/>
        <v>317445.65217391279</v>
      </c>
      <c r="C112" s="98">
        <f t="shared" si="4"/>
        <v>2623.1855270994633</v>
      </c>
      <c r="D112" s="80">
        <f>IF(A112&lt;='Parametry kredytu'!$D$15,$D$8/$D$10,0)</f>
        <v>1793.4782608695652</v>
      </c>
      <c r="E112" s="83">
        <f t="shared" si="7"/>
        <v>829.7072662298981</v>
      </c>
      <c r="F112" s="84">
        <f>IF('[1]Parametry kredytu'!$C$40=1,C112,C112*'[1]Parametry kredytu'!$H$19)</f>
        <v>2623.1855270994633</v>
      </c>
    </row>
    <row r="113" spans="1:6" ht="16.5" thickBot="1" x14ac:dyDescent="0.3">
      <c r="A113" s="10">
        <f t="shared" si="5"/>
        <v>101</v>
      </c>
      <c r="B113" s="82">
        <f t="shared" si="6"/>
        <v>315652.17391304323</v>
      </c>
      <c r="C113" s="98">
        <f t="shared" si="4"/>
        <v>2618.4979154258481</v>
      </c>
      <c r="D113" s="80">
        <f>IF(A113&lt;='Parametry kredytu'!$D$15,$D$8/$D$10,0)</f>
        <v>1793.4782608695652</v>
      </c>
      <c r="E113" s="83">
        <f t="shared" si="7"/>
        <v>825.01965455628283</v>
      </c>
      <c r="F113" s="84">
        <f>IF('[1]Parametry kredytu'!$C$40=1,C113,C113*'[1]Parametry kredytu'!$H$19)</f>
        <v>2618.4979154258481</v>
      </c>
    </row>
    <row r="114" spans="1:6" ht="16.5" thickBot="1" x14ac:dyDescent="0.3">
      <c r="A114" s="10">
        <f t="shared" si="5"/>
        <v>102</v>
      </c>
      <c r="B114" s="82">
        <f t="shared" si="6"/>
        <v>313858.69565217366</v>
      </c>
      <c r="C114" s="98">
        <f t="shared" si="4"/>
        <v>2613.8103037522328</v>
      </c>
      <c r="D114" s="80">
        <f>IF(A114&lt;='Parametry kredytu'!$D$15,$D$8/$D$10,0)</f>
        <v>1793.4782608695652</v>
      </c>
      <c r="E114" s="83">
        <f t="shared" si="7"/>
        <v>820.33204288266757</v>
      </c>
      <c r="F114" s="84">
        <f>IF('[1]Parametry kredytu'!$C$40=1,C114,C114*'[1]Parametry kredytu'!$H$19)</f>
        <v>2613.8103037522328</v>
      </c>
    </row>
    <row r="115" spans="1:6" ht="16.5" thickBot="1" x14ac:dyDescent="0.3">
      <c r="A115" s="10">
        <f t="shared" si="5"/>
        <v>103</v>
      </c>
      <c r="B115" s="82">
        <f t="shared" si="6"/>
        <v>312065.21739130409</v>
      </c>
      <c r="C115" s="98">
        <f t="shared" si="4"/>
        <v>2609.1226920786175</v>
      </c>
      <c r="D115" s="80">
        <f>IF(A115&lt;='Parametry kredytu'!$D$15,$D$8/$D$10,0)</f>
        <v>1793.4782608695652</v>
      </c>
      <c r="E115" s="83">
        <f t="shared" si="7"/>
        <v>815.6444312090523</v>
      </c>
      <c r="F115" s="84">
        <f>IF('[1]Parametry kredytu'!$C$40=1,C115,C115*'[1]Parametry kredytu'!$H$19)</f>
        <v>2609.1226920786175</v>
      </c>
    </row>
    <row r="116" spans="1:6" ht="16.5" thickBot="1" x14ac:dyDescent="0.3">
      <c r="A116" s="10">
        <f t="shared" si="5"/>
        <v>104</v>
      </c>
      <c r="B116" s="82">
        <f t="shared" si="6"/>
        <v>310271.73913043452</v>
      </c>
      <c r="C116" s="98">
        <f t="shared" si="4"/>
        <v>2604.4350804050023</v>
      </c>
      <c r="D116" s="80">
        <f>IF(A116&lt;='Parametry kredytu'!$D$15,$D$8/$D$10,0)</f>
        <v>1793.4782608695652</v>
      </c>
      <c r="E116" s="83">
        <f t="shared" si="7"/>
        <v>810.95681953543715</v>
      </c>
      <c r="F116" s="84">
        <f>IF('[1]Parametry kredytu'!$C$40=1,C116,C116*'[1]Parametry kredytu'!$H$19)</f>
        <v>2604.4350804050023</v>
      </c>
    </row>
    <row r="117" spans="1:6" ht="16.5" thickBot="1" x14ac:dyDescent="0.3">
      <c r="A117" s="10">
        <f t="shared" si="5"/>
        <v>105</v>
      </c>
      <c r="B117" s="82">
        <f t="shared" si="6"/>
        <v>308478.26086956495</v>
      </c>
      <c r="C117" s="98">
        <f t="shared" si="4"/>
        <v>2599.747468731387</v>
      </c>
      <c r="D117" s="80">
        <f>IF(A117&lt;='Parametry kredytu'!$D$15,$D$8/$D$10,0)</f>
        <v>1793.4782608695652</v>
      </c>
      <c r="E117" s="83">
        <f t="shared" si="7"/>
        <v>806.26920786182188</v>
      </c>
      <c r="F117" s="84">
        <f>IF('[1]Parametry kredytu'!$C$40=1,C117,C117*'[1]Parametry kredytu'!$H$19)</f>
        <v>2599.747468731387</v>
      </c>
    </row>
    <row r="118" spans="1:6" ht="16.5" thickBot="1" x14ac:dyDescent="0.3">
      <c r="A118" s="10">
        <f t="shared" si="5"/>
        <v>106</v>
      </c>
      <c r="B118" s="82">
        <f t="shared" si="6"/>
        <v>306684.78260869539</v>
      </c>
      <c r="C118" s="98">
        <f t="shared" si="4"/>
        <v>2595.0598570577718</v>
      </c>
      <c r="D118" s="80">
        <f>IF(A118&lt;='Parametry kredytu'!$D$15,$D$8/$D$10,0)</f>
        <v>1793.4782608695652</v>
      </c>
      <c r="E118" s="83">
        <f t="shared" si="7"/>
        <v>801.58159618820662</v>
      </c>
      <c r="F118" s="84">
        <f>IF('[1]Parametry kredytu'!$C$40=1,C118,C118*'[1]Parametry kredytu'!$H$19)</f>
        <v>2595.0598570577718</v>
      </c>
    </row>
    <row r="119" spans="1:6" ht="16.5" thickBot="1" x14ac:dyDescent="0.3">
      <c r="A119" s="10">
        <f t="shared" si="5"/>
        <v>107</v>
      </c>
      <c r="B119" s="82">
        <f t="shared" si="6"/>
        <v>304891.30434782582</v>
      </c>
      <c r="C119" s="98">
        <f t="shared" si="4"/>
        <v>2590.3722453841565</v>
      </c>
      <c r="D119" s="80">
        <f>IF(A119&lt;='Parametry kredytu'!$D$15,$D$8/$D$10,0)</f>
        <v>1793.4782608695652</v>
      </c>
      <c r="E119" s="83">
        <f t="shared" si="7"/>
        <v>796.89398451459124</v>
      </c>
      <c r="F119" s="84">
        <f>IF('[1]Parametry kredytu'!$C$40=1,C119,C119*'[1]Parametry kredytu'!$H$19)</f>
        <v>2590.3722453841565</v>
      </c>
    </row>
    <row r="120" spans="1:6" ht="16.5" thickBot="1" x14ac:dyDescent="0.3">
      <c r="A120" s="10">
        <f t="shared" si="5"/>
        <v>108</v>
      </c>
      <c r="B120" s="82">
        <f t="shared" si="6"/>
        <v>303097.82608695625</v>
      </c>
      <c r="C120" s="98">
        <f t="shared" si="4"/>
        <v>2585.6846337105412</v>
      </c>
      <c r="D120" s="80">
        <f>IF(A120&lt;='Parametry kredytu'!$D$15,$D$8/$D$10,0)</f>
        <v>1793.4782608695652</v>
      </c>
      <c r="E120" s="83">
        <f t="shared" si="7"/>
        <v>792.20637284097597</v>
      </c>
      <c r="F120" s="84">
        <f>IF('[1]Parametry kredytu'!$C$40=1,C120,C120*'[1]Parametry kredytu'!$H$19)</f>
        <v>2585.6846337105412</v>
      </c>
    </row>
    <row r="121" spans="1:6" ht="16.5" thickBot="1" x14ac:dyDescent="0.3">
      <c r="A121" s="10">
        <f t="shared" si="5"/>
        <v>109</v>
      </c>
      <c r="B121" s="82">
        <f t="shared" si="6"/>
        <v>301304.34782608668</v>
      </c>
      <c r="C121" s="98">
        <f t="shared" si="4"/>
        <v>2580.997022036926</v>
      </c>
      <c r="D121" s="80">
        <f>IF(A121&lt;='Parametry kredytu'!$D$15,$D$8/$D$10,0)</f>
        <v>1793.4782608695652</v>
      </c>
      <c r="E121" s="83">
        <f t="shared" si="7"/>
        <v>787.51876116736082</v>
      </c>
      <c r="F121" s="84">
        <f>IF('[1]Parametry kredytu'!$C$40=1,C121,C121*'[1]Parametry kredytu'!$H$19)</f>
        <v>2580.997022036926</v>
      </c>
    </row>
    <row r="122" spans="1:6" ht="16.5" thickBot="1" x14ac:dyDescent="0.3">
      <c r="A122" s="10">
        <f t="shared" si="5"/>
        <v>110</v>
      </c>
      <c r="B122" s="82">
        <f t="shared" si="6"/>
        <v>299510.86956521712</v>
      </c>
      <c r="C122" s="98">
        <f t="shared" si="4"/>
        <v>2576.3094103633107</v>
      </c>
      <c r="D122" s="80">
        <f>IF(A122&lt;='Parametry kredytu'!$D$15,$D$8/$D$10,0)</f>
        <v>1793.4782608695652</v>
      </c>
      <c r="E122" s="83">
        <f t="shared" si="7"/>
        <v>782.83114949374556</v>
      </c>
      <c r="F122" s="84">
        <f>IF('[1]Parametry kredytu'!$C$40=1,C122,C122*'[1]Parametry kredytu'!$H$19)</f>
        <v>2576.3094103633107</v>
      </c>
    </row>
    <row r="123" spans="1:6" ht="16.5" thickBot="1" x14ac:dyDescent="0.3">
      <c r="A123" s="10">
        <f t="shared" si="5"/>
        <v>111</v>
      </c>
      <c r="B123" s="82">
        <f t="shared" si="6"/>
        <v>297717.39130434755</v>
      </c>
      <c r="C123" s="98">
        <f t="shared" si="4"/>
        <v>2571.6217986896954</v>
      </c>
      <c r="D123" s="80">
        <f>IF(A123&lt;='Parametry kredytu'!$D$15,$D$8/$D$10,0)</f>
        <v>1793.4782608695652</v>
      </c>
      <c r="E123" s="83">
        <f t="shared" si="7"/>
        <v>778.14353782013029</v>
      </c>
      <c r="F123" s="84">
        <f>IF('[1]Parametry kredytu'!$C$40=1,C123,C123*'[1]Parametry kredytu'!$H$19)</f>
        <v>2571.6217986896954</v>
      </c>
    </row>
    <row r="124" spans="1:6" ht="16.5" thickBot="1" x14ac:dyDescent="0.3">
      <c r="A124" s="10">
        <f t="shared" si="5"/>
        <v>112</v>
      </c>
      <c r="B124" s="82">
        <f t="shared" si="6"/>
        <v>295923.91304347798</v>
      </c>
      <c r="C124" s="98">
        <f t="shared" si="4"/>
        <v>2566.9341870160806</v>
      </c>
      <c r="D124" s="80">
        <f>IF(A124&lt;='Parametry kredytu'!$D$15,$D$8/$D$10,0)</f>
        <v>1793.4782608695652</v>
      </c>
      <c r="E124" s="83">
        <f t="shared" si="7"/>
        <v>773.45592614651514</v>
      </c>
      <c r="F124" s="84">
        <f>IF('[1]Parametry kredytu'!$C$40=1,C124,C124*'[1]Parametry kredytu'!$H$19)</f>
        <v>2566.9341870160806</v>
      </c>
    </row>
    <row r="125" spans="1:6" ht="16.5" thickBot="1" x14ac:dyDescent="0.3">
      <c r="A125" s="10">
        <f t="shared" si="5"/>
        <v>113</v>
      </c>
      <c r="B125" s="82">
        <f t="shared" si="6"/>
        <v>294130.43478260841</v>
      </c>
      <c r="C125" s="98">
        <f t="shared" si="4"/>
        <v>2562.2465753424649</v>
      </c>
      <c r="D125" s="80">
        <f>IF(A125&lt;='Parametry kredytu'!$D$15,$D$8/$D$10,0)</f>
        <v>1793.4782608695652</v>
      </c>
      <c r="E125" s="83">
        <f t="shared" si="7"/>
        <v>768.76831447289987</v>
      </c>
      <c r="F125" s="84">
        <f>IF('[1]Parametry kredytu'!$C$40=1,C125,C125*'[1]Parametry kredytu'!$H$19)</f>
        <v>2562.2465753424649</v>
      </c>
    </row>
    <row r="126" spans="1:6" ht="16.5" thickBot="1" x14ac:dyDescent="0.3">
      <c r="A126" s="10">
        <f t="shared" si="5"/>
        <v>114</v>
      </c>
      <c r="B126" s="82">
        <f t="shared" si="6"/>
        <v>292336.95652173884</v>
      </c>
      <c r="C126" s="98">
        <f t="shared" si="4"/>
        <v>2557.5589636688496</v>
      </c>
      <c r="D126" s="80">
        <f>IF(A126&lt;='Parametry kredytu'!$D$15,$D$8/$D$10,0)</f>
        <v>1793.4782608695652</v>
      </c>
      <c r="E126" s="83">
        <f t="shared" si="7"/>
        <v>764.0807027992845</v>
      </c>
      <c r="F126" s="84">
        <f>IF('[1]Parametry kredytu'!$C$40=1,C126,C126*'[1]Parametry kredytu'!$H$19)</f>
        <v>2557.5589636688496</v>
      </c>
    </row>
    <row r="127" spans="1:6" ht="16.5" thickBot="1" x14ac:dyDescent="0.3">
      <c r="A127" s="10">
        <f t="shared" si="5"/>
        <v>115</v>
      </c>
      <c r="B127" s="82">
        <f t="shared" si="6"/>
        <v>290543.47826086928</v>
      </c>
      <c r="C127" s="98">
        <f t="shared" si="4"/>
        <v>2552.8713519952344</v>
      </c>
      <c r="D127" s="80">
        <f>IF(A127&lt;='Parametry kredytu'!$D$15,$D$8/$D$10,0)</f>
        <v>1793.4782608695652</v>
      </c>
      <c r="E127" s="83">
        <f t="shared" si="7"/>
        <v>759.39309112566923</v>
      </c>
      <c r="F127" s="84">
        <f>IF('[1]Parametry kredytu'!$C$40=1,C127,C127*'[1]Parametry kredytu'!$H$19)</f>
        <v>2552.8713519952344</v>
      </c>
    </row>
    <row r="128" spans="1:6" ht="16.5" thickBot="1" x14ac:dyDescent="0.3">
      <c r="A128" s="10">
        <f t="shared" si="5"/>
        <v>116</v>
      </c>
      <c r="B128" s="82">
        <f t="shared" si="6"/>
        <v>288749.99999999971</v>
      </c>
      <c r="C128" s="98">
        <f t="shared" si="4"/>
        <v>2548.1837403216191</v>
      </c>
      <c r="D128" s="80">
        <f>IF(A128&lt;='Parametry kredytu'!$D$15,$D$8/$D$10,0)</f>
        <v>1793.4782608695652</v>
      </c>
      <c r="E128" s="83">
        <f t="shared" si="7"/>
        <v>754.70547945205396</v>
      </c>
      <c r="F128" s="84">
        <f>IF('[1]Parametry kredytu'!$C$40=1,C128,C128*'[1]Parametry kredytu'!$H$19)</f>
        <v>2548.1837403216191</v>
      </c>
    </row>
    <row r="129" spans="1:6" ht="16.5" thickBot="1" x14ac:dyDescent="0.3">
      <c r="A129" s="10">
        <f t="shared" si="5"/>
        <v>117</v>
      </c>
      <c r="B129" s="82">
        <f t="shared" si="6"/>
        <v>286956.52173913014</v>
      </c>
      <c r="C129" s="98">
        <f t="shared" si="4"/>
        <v>2543.4961286480038</v>
      </c>
      <c r="D129" s="80">
        <f>IF(A129&lt;='Parametry kredytu'!$D$15,$D$8/$D$10,0)</f>
        <v>1793.4782608695652</v>
      </c>
      <c r="E129" s="83">
        <f t="shared" si="7"/>
        <v>750.01786777843881</v>
      </c>
      <c r="F129" s="84">
        <f>IF('[1]Parametry kredytu'!$C$40=1,C129,C129*'[1]Parametry kredytu'!$H$19)</f>
        <v>2543.4961286480038</v>
      </c>
    </row>
    <row r="130" spans="1:6" ht="16.5" thickBot="1" x14ac:dyDescent="0.3">
      <c r="A130" s="10">
        <f t="shared" si="5"/>
        <v>118</v>
      </c>
      <c r="B130" s="82">
        <f t="shared" si="6"/>
        <v>285163.04347826057</v>
      </c>
      <c r="C130" s="98">
        <f t="shared" si="4"/>
        <v>2538.808516974389</v>
      </c>
      <c r="D130" s="80">
        <f>IF(A130&lt;='Parametry kredytu'!$D$15,$D$8/$D$10,0)</f>
        <v>1793.4782608695652</v>
      </c>
      <c r="E130" s="83">
        <f t="shared" si="7"/>
        <v>745.33025610482355</v>
      </c>
      <c r="F130" s="84">
        <f>IF('[1]Parametry kredytu'!$C$40=1,C130,C130*'[1]Parametry kredytu'!$H$19)</f>
        <v>2538.808516974389</v>
      </c>
    </row>
    <row r="131" spans="1:6" ht="16.5" thickBot="1" x14ac:dyDescent="0.3">
      <c r="A131" s="10">
        <f t="shared" si="5"/>
        <v>119</v>
      </c>
      <c r="B131" s="82">
        <f t="shared" si="6"/>
        <v>283369.56521739101</v>
      </c>
      <c r="C131" s="98">
        <f t="shared" si="4"/>
        <v>2534.1209053007733</v>
      </c>
      <c r="D131" s="80">
        <f>IF(A131&lt;='Parametry kredytu'!$D$15,$D$8/$D$10,0)</f>
        <v>1793.4782608695652</v>
      </c>
      <c r="E131" s="83">
        <f t="shared" si="7"/>
        <v>740.64264443120828</v>
      </c>
      <c r="F131" s="84">
        <f>IF('[1]Parametry kredytu'!$C$40=1,C131,C131*'[1]Parametry kredytu'!$H$19)</f>
        <v>2534.1209053007733</v>
      </c>
    </row>
    <row r="132" spans="1:6" ht="16.5" thickBot="1" x14ac:dyDescent="0.3">
      <c r="A132" s="10">
        <f t="shared" si="5"/>
        <v>120</v>
      </c>
      <c r="B132" s="82">
        <f t="shared" si="6"/>
        <v>281576.08695652144</v>
      </c>
      <c r="C132" s="98">
        <f t="shared" si="4"/>
        <v>2529.4332936271585</v>
      </c>
      <c r="D132" s="80">
        <f>IF(A132&lt;='Parametry kredytu'!$D$15,$D$8/$D$10,0)</f>
        <v>1793.4782608695652</v>
      </c>
      <c r="E132" s="83">
        <f t="shared" si="7"/>
        <v>735.95503275759302</v>
      </c>
      <c r="F132" s="84">
        <f>IF('[1]Parametry kredytu'!$C$40=1,C132,C132*'[1]Parametry kredytu'!$H$19)</f>
        <v>2529.4332936271585</v>
      </c>
    </row>
    <row r="133" spans="1:6" ht="16.5" thickBot="1" x14ac:dyDescent="0.3">
      <c r="A133" s="10">
        <f t="shared" si="5"/>
        <v>121</v>
      </c>
      <c r="B133" s="82">
        <f t="shared" si="6"/>
        <v>279782.60869565187</v>
      </c>
      <c r="C133" s="98">
        <f t="shared" si="4"/>
        <v>2524.7456819535432</v>
      </c>
      <c r="D133" s="80">
        <f>IF(A133&lt;='Parametry kredytu'!$D$15,$D$8/$D$10,0)</f>
        <v>1793.4782608695652</v>
      </c>
      <c r="E133" s="83">
        <f t="shared" si="7"/>
        <v>731.26742108397787</v>
      </c>
      <c r="F133" s="84">
        <f>IF('[1]Parametry kredytu'!$C$40=1,C133,C133*'[1]Parametry kredytu'!$H$19)</f>
        <v>2524.7456819535432</v>
      </c>
    </row>
    <row r="134" spans="1:6" ht="16.5" thickBot="1" x14ac:dyDescent="0.3">
      <c r="A134" s="10">
        <f t="shared" si="5"/>
        <v>122</v>
      </c>
      <c r="B134" s="82">
        <f t="shared" si="6"/>
        <v>277989.1304347823</v>
      </c>
      <c r="C134" s="98">
        <f t="shared" si="4"/>
        <v>2520.058070279928</v>
      </c>
      <c r="D134" s="80">
        <f>IF(A134&lt;='Parametry kredytu'!$D$15,$D$8/$D$10,0)</f>
        <v>1793.4782608695652</v>
      </c>
      <c r="E134" s="83">
        <f t="shared" si="7"/>
        <v>726.57980941036249</v>
      </c>
      <c r="F134" s="84">
        <f>IF('[1]Parametry kredytu'!$C$40=1,C134,C134*'[1]Parametry kredytu'!$H$19)</f>
        <v>2520.058070279928</v>
      </c>
    </row>
    <row r="135" spans="1:6" ht="16.5" thickBot="1" x14ac:dyDescent="0.3">
      <c r="A135" s="10">
        <f t="shared" si="5"/>
        <v>123</v>
      </c>
      <c r="B135" s="82">
        <f t="shared" si="6"/>
        <v>276195.65217391273</v>
      </c>
      <c r="C135" s="98">
        <f t="shared" si="4"/>
        <v>2515.3704586063122</v>
      </c>
      <c r="D135" s="80">
        <f>IF(A135&lt;='Parametry kredytu'!$D$15,$D$8/$D$10,0)</f>
        <v>1793.4782608695652</v>
      </c>
      <c r="E135" s="83">
        <f t="shared" si="7"/>
        <v>721.89219773674722</v>
      </c>
      <c r="F135" s="84">
        <f>IF('[1]Parametry kredytu'!$C$40=1,C135,C135*'[1]Parametry kredytu'!$H$19)</f>
        <v>2515.3704586063122</v>
      </c>
    </row>
    <row r="136" spans="1:6" ht="16.5" thickBot="1" x14ac:dyDescent="0.3">
      <c r="A136" s="10">
        <f t="shared" si="5"/>
        <v>124</v>
      </c>
      <c r="B136" s="82">
        <f t="shared" si="6"/>
        <v>274402.17391304317</v>
      </c>
      <c r="C136" s="98">
        <f t="shared" si="4"/>
        <v>2510.6828469326974</v>
      </c>
      <c r="D136" s="80">
        <f>IF(A136&lt;='Parametry kredytu'!$D$15,$D$8/$D$10,0)</f>
        <v>1793.4782608695652</v>
      </c>
      <c r="E136" s="83">
        <f t="shared" si="7"/>
        <v>717.20458606313196</v>
      </c>
      <c r="F136" s="84">
        <f>IF('[1]Parametry kredytu'!$C$40=1,C136,C136*'[1]Parametry kredytu'!$H$19)</f>
        <v>2510.6828469326974</v>
      </c>
    </row>
    <row r="137" spans="1:6" ht="16.5" thickBot="1" x14ac:dyDescent="0.3">
      <c r="A137" s="10">
        <f t="shared" si="5"/>
        <v>125</v>
      </c>
      <c r="B137" s="82">
        <f t="shared" si="6"/>
        <v>272608.6956521736</v>
      </c>
      <c r="C137" s="98">
        <f t="shared" si="4"/>
        <v>2505.9952352590822</v>
      </c>
      <c r="D137" s="80">
        <f>IF(A137&lt;='Parametry kredytu'!$D$15,$D$8/$D$10,0)</f>
        <v>1793.4782608695652</v>
      </c>
      <c r="E137" s="83">
        <f t="shared" si="7"/>
        <v>712.5169743895168</v>
      </c>
      <c r="F137" s="84">
        <f>IF('[1]Parametry kredytu'!$C$40=1,C137,C137*'[1]Parametry kredytu'!$H$19)</f>
        <v>2505.9952352590822</v>
      </c>
    </row>
    <row r="138" spans="1:6" ht="16.5" thickBot="1" x14ac:dyDescent="0.3">
      <c r="A138" s="10">
        <f t="shared" si="5"/>
        <v>126</v>
      </c>
      <c r="B138" s="82">
        <f t="shared" si="6"/>
        <v>270815.21739130403</v>
      </c>
      <c r="C138" s="98">
        <f t="shared" si="4"/>
        <v>2501.3076235854669</v>
      </c>
      <c r="D138" s="80">
        <f>IF(A138&lt;='Parametry kredytu'!$D$15,$D$8/$D$10,0)</f>
        <v>1793.4782608695652</v>
      </c>
      <c r="E138" s="83">
        <f t="shared" si="7"/>
        <v>707.82936271590154</v>
      </c>
      <c r="F138" s="84">
        <f>IF('[1]Parametry kredytu'!$C$40=1,C138,C138*'[1]Parametry kredytu'!$H$19)</f>
        <v>2501.3076235854669</v>
      </c>
    </row>
    <row r="139" spans="1:6" ht="16.5" thickBot="1" x14ac:dyDescent="0.3">
      <c r="A139" s="10">
        <f t="shared" si="5"/>
        <v>127</v>
      </c>
      <c r="B139" s="82">
        <f t="shared" si="6"/>
        <v>269021.73913043446</v>
      </c>
      <c r="C139" s="98">
        <f t="shared" si="4"/>
        <v>2496.6200119118516</v>
      </c>
      <c r="D139" s="80">
        <f>IF(A139&lt;='Parametry kredytu'!$D$15,$D$8/$D$10,0)</f>
        <v>1793.4782608695652</v>
      </c>
      <c r="E139" s="83">
        <f t="shared" si="7"/>
        <v>703.14175104228627</v>
      </c>
      <c r="F139" s="84">
        <f>IF('[1]Parametry kredytu'!$C$40=1,C139,C139*'[1]Parametry kredytu'!$H$19)</f>
        <v>2496.6200119118516</v>
      </c>
    </row>
    <row r="140" spans="1:6" ht="16.5" thickBot="1" x14ac:dyDescent="0.3">
      <c r="A140" s="10">
        <f t="shared" si="5"/>
        <v>128</v>
      </c>
      <c r="B140" s="82">
        <f t="shared" si="6"/>
        <v>267228.2608695649</v>
      </c>
      <c r="C140" s="98">
        <f t="shared" si="4"/>
        <v>2491.9324002382364</v>
      </c>
      <c r="D140" s="80">
        <f>IF(A140&lt;='Parametry kredytu'!$D$15,$D$8/$D$10,0)</f>
        <v>1793.4782608695652</v>
      </c>
      <c r="E140" s="83">
        <f t="shared" si="7"/>
        <v>698.45413936867101</v>
      </c>
      <c r="F140" s="84">
        <f>IF('[1]Parametry kredytu'!$C$40=1,C140,C140*'[1]Parametry kredytu'!$H$19)</f>
        <v>2491.9324002382364</v>
      </c>
    </row>
    <row r="141" spans="1:6" ht="16.5" thickBot="1" x14ac:dyDescent="0.3">
      <c r="A141" s="10">
        <f t="shared" si="5"/>
        <v>129</v>
      </c>
      <c r="B141" s="82">
        <f t="shared" si="6"/>
        <v>265434.78260869533</v>
      </c>
      <c r="C141" s="98">
        <f t="shared" si="4"/>
        <v>2487.2447885646206</v>
      </c>
      <c r="D141" s="80">
        <f>IF(A141&lt;='Parametry kredytu'!$D$15,$D$8/$D$10,0)</f>
        <v>1793.4782608695652</v>
      </c>
      <c r="E141" s="83">
        <f t="shared" si="7"/>
        <v>693.76652769505563</v>
      </c>
      <c r="F141" s="84">
        <f>IF('[1]Parametry kredytu'!$C$40=1,C141,C141*'[1]Parametry kredytu'!$H$19)</f>
        <v>2487.2447885646206</v>
      </c>
    </row>
    <row r="142" spans="1:6" ht="16.5" thickBot="1" x14ac:dyDescent="0.3">
      <c r="A142" s="10">
        <f t="shared" si="5"/>
        <v>130</v>
      </c>
      <c r="B142" s="82">
        <f t="shared" si="6"/>
        <v>263641.30434782576</v>
      </c>
      <c r="C142" s="98">
        <f t="shared" ref="C142:C205" si="8">D142+E142</f>
        <v>2482.5571768910058</v>
      </c>
      <c r="D142" s="80">
        <f>IF(A142&lt;='Parametry kredytu'!$D$15,$D$8/$D$10,0)</f>
        <v>1793.4782608695652</v>
      </c>
      <c r="E142" s="83">
        <f t="shared" si="7"/>
        <v>689.07891602144048</v>
      </c>
      <c r="F142" s="84">
        <f>IF('[1]Parametry kredytu'!$C$40=1,C142,C142*'[1]Parametry kredytu'!$H$19)</f>
        <v>2482.5571768910058</v>
      </c>
    </row>
    <row r="143" spans="1:6" ht="16.5" thickBot="1" x14ac:dyDescent="0.3">
      <c r="A143" s="10">
        <f t="shared" ref="A143:A206" si="9">A142+1</f>
        <v>131</v>
      </c>
      <c r="B143" s="82">
        <f t="shared" ref="B143:B206" si="10">B142-D142</f>
        <v>261847.82608695619</v>
      </c>
      <c r="C143" s="98">
        <f t="shared" si="8"/>
        <v>2477.8695652173906</v>
      </c>
      <c r="D143" s="80">
        <f>IF(A143&lt;='Parametry kredytu'!$D$15,$D$8/$D$10,0)</f>
        <v>1793.4782608695652</v>
      </c>
      <c r="E143" s="83">
        <f t="shared" ref="E143:E206" si="11">IF(E142=0,0,B143*$D$9*(30/365))</f>
        <v>684.39130434782521</v>
      </c>
      <c r="F143" s="84">
        <f>IF('[1]Parametry kredytu'!$C$40=1,C143,C143*'[1]Parametry kredytu'!$H$19)</f>
        <v>2477.8695652173906</v>
      </c>
    </row>
    <row r="144" spans="1:6" ht="16.5" thickBot="1" x14ac:dyDescent="0.3">
      <c r="A144" s="10">
        <f t="shared" si="9"/>
        <v>132</v>
      </c>
      <c r="B144" s="82">
        <f t="shared" si="10"/>
        <v>260054.34782608662</v>
      </c>
      <c r="C144" s="98">
        <f t="shared" si="8"/>
        <v>2473.1819535437753</v>
      </c>
      <c r="D144" s="80">
        <f>IF(A144&lt;='Parametry kredytu'!$D$15,$D$8/$D$10,0)</f>
        <v>1793.4782608695652</v>
      </c>
      <c r="E144" s="83">
        <f t="shared" si="11"/>
        <v>679.70369267420995</v>
      </c>
      <c r="F144" s="84">
        <f>IF('[1]Parametry kredytu'!$C$40=1,C144,C144*'[1]Parametry kredytu'!$H$19)</f>
        <v>2473.1819535437753</v>
      </c>
    </row>
    <row r="145" spans="1:6" ht="16.5" thickBot="1" x14ac:dyDescent="0.3">
      <c r="A145" s="10">
        <f t="shared" si="9"/>
        <v>133</v>
      </c>
      <c r="B145" s="82">
        <f t="shared" si="10"/>
        <v>258260.86956521706</v>
      </c>
      <c r="C145" s="98">
        <f t="shared" si="8"/>
        <v>2468.49434187016</v>
      </c>
      <c r="D145" s="80">
        <f>IF(A145&lt;='Parametry kredytu'!$D$15,$D$8/$D$10,0)</f>
        <v>1793.4782608695652</v>
      </c>
      <c r="E145" s="83">
        <f t="shared" si="11"/>
        <v>675.01608100059468</v>
      </c>
      <c r="F145" s="84">
        <f>IF('[1]Parametry kredytu'!$C$40=1,C145,C145*'[1]Parametry kredytu'!$H$19)</f>
        <v>2468.49434187016</v>
      </c>
    </row>
    <row r="146" spans="1:6" ht="16.5" thickBot="1" x14ac:dyDescent="0.3">
      <c r="A146" s="10">
        <f t="shared" si="9"/>
        <v>134</v>
      </c>
      <c r="B146" s="82">
        <f t="shared" si="10"/>
        <v>256467.39130434749</v>
      </c>
      <c r="C146" s="98">
        <f t="shared" si="8"/>
        <v>2463.8067301965448</v>
      </c>
      <c r="D146" s="80">
        <f>IF(A146&lt;='Parametry kredytu'!$D$15,$D$8/$D$10,0)</f>
        <v>1793.4782608695652</v>
      </c>
      <c r="E146" s="83">
        <f t="shared" si="11"/>
        <v>670.32846932697953</v>
      </c>
      <c r="F146" s="84">
        <f>IF('[1]Parametry kredytu'!$C$40=1,C146,C146*'[1]Parametry kredytu'!$H$19)</f>
        <v>2463.8067301965448</v>
      </c>
    </row>
    <row r="147" spans="1:6" ht="16.5" thickBot="1" x14ac:dyDescent="0.3">
      <c r="A147" s="10">
        <f t="shared" si="9"/>
        <v>135</v>
      </c>
      <c r="B147" s="82">
        <f t="shared" si="10"/>
        <v>254673.91304347792</v>
      </c>
      <c r="C147" s="98">
        <f t="shared" si="8"/>
        <v>2459.1191185229295</v>
      </c>
      <c r="D147" s="80">
        <f>IF(A147&lt;='Parametry kredytu'!$D$15,$D$8/$D$10,0)</f>
        <v>1793.4782608695652</v>
      </c>
      <c r="E147" s="83">
        <f t="shared" si="11"/>
        <v>665.64085765336415</v>
      </c>
      <c r="F147" s="84">
        <f>IF('[1]Parametry kredytu'!$C$40=1,C147,C147*'[1]Parametry kredytu'!$H$19)</f>
        <v>2459.1191185229295</v>
      </c>
    </row>
    <row r="148" spans="1:6" ht="16.5" thickBot="1" x14ac:dyDescent="0.3">
      <c r="A148" s="10">
        <f t="shared" si="9"/>
        <v>136</v>
      </c>
      <c r="B148" s="82">
        <f t="shared" si="10"/>
        <v>252880.43478260835</v>
      </c>
      <c r="C148" s="98">
        <f t="shared" si="8"/>
        <v>2454.4315068493142</v>
      </c>
      <c r="D148" s="80">
        <f>IF(A148&lt;='Parametry kredytu'!$D$15,$D$8/$D$10,0)</f>
        <v>1793.4782608695652</v>
      </c>
      <c r="E148" s="83">
        <f t="shared" si="11"/>
        <v>660.953245979749</v>
      </c>
      <c r="F148" s="84">
        <f>IF('[1]Parametry kredytu'!$C$40=1,C148,C148*'[1]Parametry kredytu'!$H$19)</f>
        <v>2454.4315068493142</v>
      </c>
    </row>
    <row r="149" spans="1:6" ht="16.5" thickBot="1" x14ac:dyDescent="0.3">
      <c r="A149" s="10">
        <f t="shared" si="9"/>
        <v>137</v>
      </c>
      <c r="B149" s="82">
        <f t="shared" si="10"/>
        <v>251086.95652173879</v>
      </c>
      <c r="C149" s="98">
        <f t="shared" si="8"/>
        <v>2449.743895175699</v>
      </c>
      <c r="D149" s="80">
        <f>IF(A149&lt;='Parametry kredytu'!$D$15,$D$8/$D$10,0)</f>
        <v>1793.4782608695652</v>
      </c>
      <c r="E149" s="83">
        <f t="shared" si="11"/>
        <v>656.26563430613373</v>
      </c>
      <c r="F149" s="84">
        <f>IF('[1]Parametry kredytu'!$C$40=1,C149,C149*'[1]Parametry kredytu'!$H$19)</f>
        <v>2449.743895175699</v>
      </c>
    </row>
    <row r="150" spans="1:6" ht="16.5" thickBot="1" x14ac:dyDescent="0.3">
      <c r="A150" s="10">
        <f t="shared" si="9"/>
        <v>138</v>
      </c>
      <c r="B150" s="82">
        <f t="shared" si="10"/>
        <v>249293.47826086922</v>
      </c>
      <c r="C150" s="98">
        <f t="shared" si="8"/>
        <v>2445.0562835020837</v>
      </c>
      <c r="D150" s="80">
        <f>IF(A150&lt;='Parametry kredytu'!$D$15,$D$8/$D$10,0)</f>
        <v>1793.4782608695652</v>
      </c>
      <c r="E150" s="83">
        <f t="shared" si="11"/>
        <v>651.57802263251847</v>
      </c>
      <c r="F150" s="84">
        <f>IF('[1]Parametry kredytu'!$C$40=1,C150,C150*'[1]Parametry kredytu'!$H$19)</f>
        <v>2445.0562835020837</v>
      </c>
    </row>
    <row r="151" spans="1:6" ht="16.5" thickBot="1" x14ac:dyDescent="0.3">
      <c r="A151" s="10">
        <f t="shared" si="9"/>
        <v>139</v>
      </c>
      <c r="B151" s="82">
        <f t="shared" si="10"/>
        <v>247499.99999999965</v>
      </c>
      <c r="C151" s="98">
        <f t="shared" si="8"/>
        <v>2440.3686718284685</v>
      </c>
      <c r="D151" s="80">
        <f>IF(A151&lt;='Parametry kredytu'!$D$15,$D$8/$D$10,0)</f>
        <v>1793.4782608695652</v>
      </c>
      <c r="E151" s="83">
        <f t="shared" si="11"/>
        <v>646.8904109589032</v>
      </c>
      <c r="F151" s="84">
        <f>IF('[1]Parametry kredytu'!$C$40=1,C151,C151*'[1]Parametry kredytu'!$H$19)</f>
        <v>2440.3686718284685</v>
      </c>
    </row>
    <row r="152" spans="1:6" ht="16.5" thickBot="1" x14ac:dyDescent="0.3">
      <c r="A152" s="10">
        <f t="shared" si="9"/>
        <v>140</v>
      </c>
      <c r="B152" s="82">
        <f t="shared" si="10"/>
        <v>245706.52173913008</v>
      </c>
      <c r="C152" s="98">
        <f t="shared" si="8"/>
        <v>2435.6810601548532</v>
      </c>
      <c r="D152" s="80">
        <f>IF(A152&lt;='Parametry kredytu'!$D$15,$D$8/$D$10,0)</f>
        <v>1793.4782608695652</v>
      </c>
      <c r="E152" s="83">
        <f t="shared" si="11"/>
        <v>642.20279928528794</v>
      </c>
      <c r="F152" s="84">
        <f>IF('[1]Parametry kredytu'!$C$40=1,C152,C152*'[1]Parametry kredytu'!$H$19)</f>
        <v>2435.6810601548532</v>
      </c>
    </row>
    <row r="153" spans="1:6" ht="16.5" thickBot="1" x14ac:dyDescent="0.3">
      <c r="A153" s="10">
        <f t="shared" si="9"/>
        <v>141</v>
      </c>
      <c r="B153" s="82">
        <f t="shared" si="10"/>
        <v>243913.04347826052</v>
      </c>
      <c r="C153" s="98">
        <f t="shared" si="8"/>
        <v>2430.9934484812379</v>
      </c>
      <c r="D153" s="80">
        <f>IF(A153&lt;='Parametry kredytu'!$D$15,$D$8/$D$10,0)</f>
        <v>1793.4782608695652</v>
      </c>
      <c r="E153" s="83">
        <f t="shared" si="11"/>
        <v>637.51518761167267</v>
      </c>
      <c r="F153" s="84">
        <f>IF('[1]Parametry kredytu'!$C$40=1,C153,C153*'[1]Parametry kredytu'!$H$19)</f>
        <v>2430.9934484812379</v>
      </c>
    </row>
    <row r="154" spans="1:6" ht="16.5" thickBot="1" x14ac:dyDescent="0.3">
      <c r="A154" s="10">
        <f t="shared" si="9"/>
        <v>142</v>
      </c>
      <c r="B154" s="82">
        <f t="shared" si="10"/>
        <v>242119.56521739095</v>
      </c>
      <c r="C154" s="98">
        <f t="shared" si="8"/>
        <v>2426.3058368076227</v>
      </c>
      <c r="D154" s="80">
        <f>IF(A154&lt;='Parametry kredytu'!$D$15,$D$8/$D$10,0)</f>
        <v>1793.4782608695652</v>
      </c>
      <c r="E154" s="83">
        <f t="shared" si="11"/>
        <v>632.82757593805752</v>
      </c>
      <c r="F154" s="84">
        <f>IF('[1]Parametry kredytu'!$C$40=1,C154,C154*'[1]Parametry kredytu'!$H$19)</f>
        <v>2426.3058368076227</v>
      </c>
    </row>
    <row r="155" spans="1:6" ht="16.5" thickBot="1" x14ac:dyDescent="0.3">
      <c r="A155" s="10">
        <f t="shared" si="9"/>
        <v>143</v>
      </c>
      <c r="B155" s="82">
        <f t="shared" si="10"/>
        <v>240326.08695652138</v>
      </c>
      <c r="C155" s="98">
        <f t="shared" si="8"/>
        <v>2421.6182251340074</v>
      </c>
      <c r="D155" s="80">
        <f>IF(A155&lt;='Parametry kredytu'!$D$15,$D$8/$D$10,0)</f>
        <v>1793.4782608695652</v>
      </c>
      <c r="E155" s="83">
        <f t="shared" si="11"/>
        <v>628.13996426444214</v>
      </c>
      <c r="F155" s="84">
        <f>IF('[1]Parametry kredytu'!$C$40=1,C155,C155*'[1]Parametry kredytu'!$H$19)</f>
        <v>2421.6182251340074</v>
      </c>
    </row>
    <row r="156" spans="1:6" ht="16.5" thickBot="1" x14ac:dyDescent="0.3">
      <c r="A156" s="10">
        <f t="shared" si="9"/>
        <v>144</v>
      </c>
      <c r="B156" s="82">
        <f t="shared" si="10"/>
        <v>238532.60869565181</v>
      </c>
      <c r="C156" s="98">
        <f t="shared" si="8"/>
        <v>2416.9306134603921</v>
      </c>
      <c r="D156" s="80">
        <f>IF(A156&lt;='Parametry kredytu'!$D$15,$D$8/$D$10,0)</f>
        <v>1793.4782608695652</v>
      </c>
      <c r="E156" s="83">
        <f t="shared" si="11"/>
        <v>623.45235259082688</v>
      </c>
      <c r="F156" s="84">
        <f>IF('[1]Parametry kredytu'!$C$40=1,C156,C156*'[1]Parametry kredytu'!$H$19)</f>
        <v>2416.9306134603921</v>
      </c>
    </row>
    <row r="157" spans="1:6" ht="16.5" thickBot="1" x14ac:dyDescent="0.3">
      <c r="A157" s="10">
        <f t="shared" si="9"/>
        <v>145</v>
      </c>
      <c r="B157" s="82">
        <f t="shared" si="10"/>
        <v>236739.13043478224</v>
      </c>
      <c r="C157" s="98">
        <f t="shared" si="8"/>
        <v>2412.2430017867769</v>
      </c>
      <c r="D157" s="80">
        <f>IF(A157&lt;='Parametry kredytu'!$D$15,$D$8/$D$10,0)</f>
        <v>1793.4782608695652</v>
      </c>
      <c r="E157" s="83">
        <f t="shared" si="11"/>
        <v>618.76474091721172</v>
      </c>
      <c r="F157" s="84">
        <f>IF('[1]Parametry kredytu'!$C$40=1,C157,C157*'[1]Parametry kredytu'!$H$19)</f>
        <v>2412.2430017867769</v>
      </c>
    </row>
    <row r="158" spans="1:6" ht="16.5" thickBot="1" x14ac:dyDescent="0.3">
      <c r="A158" s="10">
        <f t="shared" si="9"/>
        <v>146</v>
      </c>
      <c r="B158" s="82">
        <f t="shared" si="10"/>
        <v>234945.65217391268</v>
      </c>
      <c r="C158" s="98">
        <f t="shared" si="8"/>
        <v>2407.5553901131616</v>
      </c>
      <c r="D158" s="80">
        <f>IF(A158&lt;='Parametry kredytu'!$D$15,$D$8/$D$10,0)</f>
        <v>1793.4782608695652</v>
      </c>
      <c r="E158" s="83">
        <f t="shared" si="11"/>
        <v>614.07712924359635</v>
      </c>
      <c r="F158" s="84">
        <f>IF('[1]Parametry kredytu'!$C$40=1,C158,C158*'[1]Parametry kredytu'!$H$19)</f>
        <v>2407.5553901131616</v>
      </c>
    </row>
    <row r="159" spans="1:6" ht="16.5" thickBot="1" x14ac:dyDescent="0.3">
      <c r="A159" s="10">
        <f t="shared" si="9"/>
        <v>147</v>
      </c>
      <c r="B159" s="82">
        <f t="shared" si="10"/>
        <v>233152.17391304311</v>
      </c>
      <c r="C159" s="98">
        <f t="shared" si="8"/>
        <v>2402.8677784395463</v>
      </c>
      <c r="D159" s="80">
        <f>IF(A159&lt;='Parametry kredytu'!$D$15,$D$8/$D$10,0)</f>
        <v>1793.4782608695652</v>
      </c>
      <c r="E159" s="83">
        <f t="shared" si="11"/>
        <v>609.38951756998119</v>
      </c>
      <c r="F159" s="84">
        <f>IF('[1]Parametry kredytu'!$C$40=1,C159,C159*'[1]Parametry kredytu'!$H$19)</f>
        <v>2402.8677784395463</v>
      </c>
    </row>
    <row r="160" spans="1:6" ht="16.5" thickBot="1" x14ac:dyDescent="0.3">
      <c r="A160" s="10">
        <f t="shared" si="9"/>
        <v>148</v>
      </c>
      <c r="B160" s="82">
        <f t="shared" si="10"/>
        <v>231358.69565217354</v>
      </c>
      <c r="C160" s="98">
        <f t="shared" si="8"/>
        <v>2398.1801667659311</v>
      </c>
      <c r="D160" s="80">
        <f>IF(A160&lt;='Parametry kredytu'!$D$15,$D$8/$D$10,0)</f>
        <v>1793.4782608695652</v>
      </c>
      <c r="E160" s="83">
        <f t="shared" si="11"/>
        <v>604.70190589636593</v>
      </c>
      <c r="F160" s="84">
        <f>IF('[1]Parametry kredytu'!$C$40=1,C160,C160*'[1]Parametry kredytu'!$H$19)</f>
        <v>2398.1801667659311</v>
      </c>
    </row>
    <row r="161" spans="1:6" ht="16.5" thickBot="1" x14ac:dyDescent="0.3">
      <c r="A161" s="10">
        <f t="shared" si="9"/>
        <v>149</v>
      </c>
      <c r="B161" s="82">
        <f t="shared" si="10"/>
        <v>229565.21739130397</v>
      </c>
      <c r="C161" s="98">
        <f t="shared" si="8"/>
        <v>2393.4925550923158</v>
      </c>
      <c r="D161" s="80">
        <f>IF(A161&lt;='Parametry kredytu'!$D$15,$D$8/$D$10,0)</f>
        <v>1793.4782608695652</v>
      </c>
      <c r="E161" s="83">
        <f t="shared" si="11"/>
        <v>600.01429422275066</v>
      </c>
      <c r="F161" s="84">
        <f>IF('[1]Parametry kredytu'!$C$40=1,C161,C161*'[1]Parametry kredytu'!$H$19)</f>
        <v>2393.4925550923158</v>
      </c>
    </row>
    <row r="162" spans="1:6" ht="16.5" thickBot="1" x14ac:dyDescent="0.3">
      <c r="A162" s="10">
        <f t="shared" si="9"/>
        <v>150</v>
      </c>
      <c r="B162" s="82">
        <f t="shared" si="10"/>
        <v>227771.73913043441</v>
      </c>
      <c r="C162" s="98">
        <f t="shared" si="8"/>
        <v>2388.8049434187005</v>
      </c>
      <c r="D162" s="80">
        <f>IF(A162&lt;='Parametry kredytu'!$D$15,$D$8/$D$10,0)</f>
        <v>1793.4782608695652</v>
      </c>
      <c r="E162" s="83">
        <f t="shared" si="11"/>
        <v>595.3266825491354</v>
      </c>
      <c r="F162" s="84">
        <f>IF('[1]Parametry kredytu'!$C$40=1,C162,C162*'[1]Parametry kredytu'!$H$19)</f>
        <v>2388.8049434187005</v>
      </c>
    </row>
    <row r="163" spans="1:6" ht="16.5" thickBot="1" x14ac:dyDescent="0.3">
      <c r="A163" s="10">
        <f t="shared" si="9"/>
        <v>151</v>
      </c>
      <c r="B163" s="82">
        <f t="shared" si="10"/>
        <v>225978.26086956484</v>
      </c>
      <c r="C163" s="98">
        <f t="shared" si="8"/>
        <v>2384.1173317450853</v>
      </c>
      <c r="D163" s="80">
        <f>IF(A163&lt;='Parametry kredytu'!$D$15,$D$8/$D$10,0)</f>
        <v>1793.4782608695652</v>
      </c>
      <c r="E163" s="83">
        <f t="shared" si="11"/>
        <v>590.63907087552013</v>
      </c>
      <c r="F163" s="84">
        <f>IF('[1]Parametry kredytu'!$C$40=1,C163,C163*'[1]Parametry kredytu'!$H$19)</f>
        <v>2384.1173317450853</v>
      </c>
    </row>
    <row r="164" spans="1:6" ht="16.5" thickBot="1" x14ac:dyDescent="0.3">
      <c r="A164" s="10">
        <f t="shared" si="9"/>
        <v>152</v>
      </c>
      <c r="B164" s="82">
        <f t="shared" si="10"/>
        <v>224184.78260869527</v>
      </c>
      <c r="C164" s="98">
        <f t="shared" si="8"/>
        <v>2379.42972007147</v>
      </c>
      <c r="D164" s="80">
        <f>IF(A164&lt;='Parametry kredytu'!$D$15,$D$8/$D$10,0)</f>
        <v>1793.4782608695652</v>
      </c>
      <c r="E164" s="83">
        <f t="shared" si="11"/>
        <v>585.95145920190487</v>
      </c>
      <c r="F164" s="84">
        <f>IF('[1]Parametry kredytu'!$C$40=1,C164,C164*'[1]Parametry kredytu'!$H$19)</f>
        <v>2379.42972007147</v>
      </c>
    </row>
    <row r="165" spans="1:6" ht="16.5" thickBot="1" x14ac:dyDescent="0.3">
      <c r="A165" s="10">
        <f t="shared" si="9"/>
        <v>153</v>
      </c>
      <c r="B165" s="82">
        <f t="shared" si="10"/>
        <v>222391.3043478257</v>
      </c>
      <c r="C165" s="98">
        <f t="shared" si="8"/>
        <v>2374.7421083978552</v>
      </c>
      <c r="D165" s="80">
        <f>IF(A165&lt;='Parametry kredytu'!$D$15,$D$8/$D$10,0)</f>
        <v>1793.4782608695652</v>
      </c>
      <c r="E165" s="83">
        <f t="shared" si="11"/>
        <v>581.26384752828972</v>
      </c>
      <c r="F165" s="84">
        <f>IF('[1]Parametry kredytu'!$C$40=1,C165,C165*'[1]Parametry kredytu'!$H$19)</f>
        <v>2374.7421083978552</v>
      </c>
    </row>
    <row r="166" spans="1:6" ht="16.5" thickBot="1" x14ac:dyDescent="0.3">
      <c r="A166" s="10">
        <f t="shared" si="9"/>
        <v>154</v>
      </c>
      <c r="B166" s="82">
        <f t="shared" si="10"/>
        <v>220597.82608695613</v>
      </c>
      <c r="C166" s="98">
        <f t="shared" si="8"/>
        <v>2370.0544967242395</v>
      </c>
      <c r="D166" s="80">
        <f>IF(A166&lt;='Parametry kredytu'!$D$15,$D$8/$D$10,0)</f>
        <v>1793.4782608695652</v>
      </c>
      <c r="E166" s="83">
        <f t="shared" si="11"/>
        <v>576.57623585467434</v>
      </c>
      <c r="F166" s="84">
        <f>IF('[1]Parametry kredytu'!$C$40=1,C166,C166*'[1]Parametry kredytu'!$H$19)</f>
        <v>2370.0544967242395</v>
      </c>
    </row>
    <row r="167" spans="1:6" ht="16.5" thickBot="1" x14ac:dyDescent="0.3">
      <c r="A167" s="10">
        <f t="shared" si="9"/>
        <v>155</v>
      </c>
      <c r="B167" s="82">
        <f t="shared" si="10"/>
        <v>218804.34782608657</v>
      </c>
      <c r="C167" s="98">
        <f t="shared" si="8"/>
        <v>2365.3668850506247</v>
      </c>
      <c r="D167" s="80">
        <f>IF(A167&lt;='Parametry kredytu'!$D$15,$D$8/$D$10,0)</f>
        <v>1793.4782608695652</v>
      </c>
      <c r="E167" s="83">
        <f t="shared" si="11"/>
        <v>571.88862418105919</v>
      </c>
      <c r="F167" s="84">
        <f>IF('[1]Parametry kredytu'!$C$40=1,C167,C167*'[1]Parametry kredytu'!$H$19)</f>
        <v>2365.3668850506247</v>
      </c>
    </row>
    <row r="168" spans="1:6" ht="16.5" thickBot="1" x14ac:dyDescent="0.3">
      <c r="A168" s="10">
        <f t="shared" si="9"/>
        <v>156</v>
      </c>
      <c r="B168" s="82">
        <f t="shared" si="10"/>
        <v>217010.869565217</v>
      </c>
      <c r="C168" s="98">
        <f t="shared" si="8"/>
        <v>2360.6792733770089</v>
      </c>
      <c r="D168" s="80">
        <f>IF(A168&lt;='Parametry kredytu'!$D$15,$D$8/$D$10,0)</f>
        <v>1793.4782608695652</v>
      </c>
      <c r="E168" s="83">
        <f t="shared" si="11"/>
        <v>567.20101250744392</v>
      </c>
      <c r="F168" s="84">
        <f>IF('[1]Parametry kredytu'!$C$40=1,C168,C168*'[1]Parametry kredytu'!$H$19)</f>
        <v>2360.6792733770089</v>
      </c>
    </row>
    <row r="169" spans="1:6" ht="16.5" thickBot="1" x14ac:dyDescent="0.3">
      <c r="A169" s="10">
        <f t="shared" si="9"/>
        <v>157</v>
      </c>
      <c r="B169" s="82">
        <f t="shared" si="10"/>
        <v>215217.39130434743</v>
      </c>
      <c r="C169" s="98">
        <f t="shared" si="8"/>
        <v>2355.9916617033941</v>
      </c>
      <c r="D169" s="80">
        <f>IF(A169&lt;='Parametry kredytu'!$D$15,$D$8/$D$10,0)</f>
        <v>1793.4782608695652</v>
      </c>
      <c r="E169" s="83">
        <f t="shared" si="11"/>
        <v>562.51340083382865</v>
      </c>
      <c r="F169" s="84">
        <f>IF('[1]Parametry kredytu'!$C$40=1,C169,C169*'[1]Parametry kredytu'!$H$19)</f>
        <v>2355.9916617033941</v>
      </c>
    </row>
    <row r="170" spans="1:6" ht="16.5" thickBot="1" x14ac:dyDescent="0.3">
      <c r="A170" s="10">
        <f t="shared" si="9"/>
        <v>158</v>
      </c>
      <c r="B170" s="82">
        <f t="shared" si="10"/>
        <v>213423.91304347786</v>
      </c>
      <c r="C170" s="98">
        <f t="shared" si="8"/>
        <v>2351.3040500297784</v>
      </c>
      <c r="D170" s="80">
        <f>IF(A170&lt;='Parametry kredytu'!$D$15,$D$8/$D$10,0)</f>
        <v>1793.4782608695652</v>
      </c>
      <c r="E170" s="83">
        <f t="shared" si="11"/>
        <v>557.82578916021339</v>
      </c>
      <c r="F170" s="84">
        <f>IF('[1]Parametry kredytu'!$C$40=1,C170,C170*'[1]Parametry kredytu'!$H$19)</f>
        <v>2351.3040500297784</v>
      </c>
    </row>
    <row r="171" spans="1:6" ht="16.5" thickBot="1" x14ac:dyDescent="0.3">
      <c r="A171" s="10">
        <f t="shared" si="9"/>
        <v>159</v>
      </c>
      <c r="B171" s="82">
        <f t="shared" si="10"/>
        <v>211630.4347826083</v>
      </c>
      <c r="C171" s="98">
        <f t="shared" si="8"/>
        <v>2346.6164383561636</v>
      </c>
      <c r="D171" s="80">
        <f>IF(A171&lt;='Parametry kredytu'!$D$15,$D$8/$D$10,0)</f>
        <v>1793.4782608695652</v>
      </c>
      <c r="E171" s="83">
        <f t="shared" si="11"/>
        <v>553.13817748659812</v>
      </c>
      <c r="F171" s="84">
        <f>IF('[1]Parametry kredytu'!$C$40=1,C171,C171*'[1]Parametry kredytu'!$H$19)</f>
        <v>2346.6164383561636</v>
      </c>
    </row>
    <row r="172" spans="1:6" ht="16.5" thickBot="1" x14ac:dyDescent="0.3">
      <c r="A172" s="10">
        <f t="shared" si="9"/>
        <v>160</v>
      </c>
      <c r="B172" s="82">
        <f t="shared" si="10"/>
        <v>209836.95652173873</v>
      </c>
      <c r="C172" s="98">
        <f t="shared" si="8"/>
        <v>2341.9288266825479</v>
      </c>
      <c r="D172" s="80">
        <f>IF(A172&lt;='Parametry kredytu'!$D$15,$D$8/$D$10,0)</f>
        <v>1793.4782608695652</v>
      </c>
      <c r="E172" s="83">
        <f t="shared" si="11"/>
        <v>548.45056581298286</v>
      </c>
      <c r="F172" s="84">
        <f>IF('[1]Parametry kredytu'!$C$40=1,C172,C172*'[1]Parametry kredytu'!$H$19)</f>
        <v>2341.9288266825479</v>
      </c>
    </row>
    <row r="173" spans="1:6" ht="16.5" thickBot="1" x14ac:dyDescent="0.3">
      <c r="A173" s="10">
        <f t="shared" si="9"/>
        <v>161</v>
      </c>
      <c r="B173" s="82">
        <f t="shared" si="10"/>
        <v>208043.47826086916</v>
      </c>
      <c r="C173" s="98">
        <f t="shared" si="8"/>
        <v>2337.2412150089331</v>
      </c>
      <c r="D173" s="80">
        <f>IF(A173&lt;='Parametry kredytu'!$D$15,$D$8/$D$10,0)</f>
        <v>1793.4782608695652</v>
      </c>
      <c r="E173" s="83">
        <f t="shared" si="11"/>
        <v>543.76295413936759</v>
      </c>
      <c r="F173" s="84">
        <f>IF('[1]Parametry kredytu'!$C$40=1,C173,C173*'[1]Parametry kredytu'!$H$19)</f>
        <v>2337.2412150089331</v>
      </c>
    </row>
    <row r="174" spans="1:6" ht="16.5" thickBot="1" x14ac:dyDescent="0.3">
      <c r="A174" s="10">
        <f t="shared" si="9"/>
        <v>162</v>
      </c>
      <c r="B174" s="82">
        <f t="shared" si="10"/>
        <v>206249.99999999959</v>
      </c>
      <c r="C174" s="98">
        <f t="shared" si="8"/>
        <v>2332.5536033353173</v>
      </c>
      <c r="D174" s="80">
        <f>IF(A174&lt;='Parametry kredytu'!$D$15,$D$8/$D$10,0)</f>
        <v>1793.4782608695652</v>
      </c>
      <c r="E174" s="83">
        <f t="shared" si="11"/>
        <v>539.07534246575233</v>
      </c>
      <c r="F174" s="84">
        <f>IF('[1]Parametry kredytu'!$C$40=1,C174,C174*'[1]Parametry kredytu'!$H$19)</f>
        <v>2332.5536033353173</v>
      </c>
    </row>
    <row r="175" spans="1:6" ht="16.5" thickBot="1" x14ac:dyDescent="0.3">
      <c r="A175" s="10">
        <f t="shared" si="9"/>
        <v>163</v>
      </c>
      <c r="B175" s="82">
        <f t="shared" si="10"/>
        <v>204456.52173913002</v>
      </c>
      <c r="C175" s="98">
        <f t="shared" si="8"/>
        <v>2327.8659916617025</v>
      </c>
      <c r="D175" s="80">
        <f>IF(A175&lt;='Parametry kredytu'!$D$15,$D$8/$D$10,0)</f>
        <v>1793.4782608695652</v>
      </c>
      <c r="E175" s="83">
        <f t="shared" si="11"/>
        <v>534.38773079213706</v>
      </c>
      <c r="F175" s="84">
        <f>IF('[1]Parametry kredytu'!$C$40=1,C175,C175*'[1]Parametry kredytu'!$H$19)</f>
        <v>2327.8659916617025</v>
      </c>
    </row>
    <row r="176" spans="1:6" ht="16.5" thickBot="1" x14ac:dyDescent="0.3">
      <c r="A176" s="10">
        <f t="shared" si="9"/>
        <v>164</v>
      </c>
      <c r="B176" s="82">
        <f t="shared" si="10"/>
        <v>202663.04347826046</v>
      </c>
      <c r="C176" s="98">
        <f t="shared" si="8"/>
        <v>2323.1783799880873</v>
      </c>
      <c r="D176" s="80">
        <f>IF(A176&lt;='Parametry kredytu'!$D$15,$D$8/$D$10,0)</f>
        <v>1793.4782608695652</v>
      </c>
      <c r="E176" s="83">
        <f t="shared" si="11"/>
        <v>529.70011911852191</v>
      </c>
      <c r="F176" s="84">
        <f>IF('[1]Parametry kredytu'!$C$40=1,C176,C176*'[1]Parametry kredytu'!$H$19)</f>
        <v>2323.1783799880873</v>
      </c>
    </row>
    <row r="177" spans="1:6" ht="16.5" thickBot="1" x14ac:dyDescent="0.3">
      <c r="A177" s="10">
        <f t="shared" si="9"/>
        <v>165</v>
      </c>
      <c r="B177" s="82">
        <f t="shared" si="10"/>
        <v>200869.56521739089</v>
      </c>
      <c r="C177" s="98">
        <f t="shared" si="8"/>
        <v>2318.490768314472</v>
      </c>
      <c r="D177" s="80">
        <f>IF(A177&lt;='Parametry kredytu'!$D$15,$D$8/$D$10,0)</f>
        <v>1793.4782608695652</v>
      </c>
      <c r="E177" s="83">
        <f t="shared" si="11"/>
        <v>525.01250744490653</v>
      </c>
      <c r="F177" s="84">
        <f>IF('[1]Parametry kredytu'!$C$40=1,C177,C177*'[1]Parametry kredytu'!$H$19)</f>
        <v>2318.490768314472</v>
      </c>
    </row>
    <row r="178" spans="1:6" ht="16.5" thickBot="1" x14ac:dyDescent="0.3">
      <c r="A178" s="10">
        <f t="shared" si="9"/>
        <v>166</v>
      </c>
      <c r="B178" s="82">
        <f t="shared" si="10"/>
        <v>199076.08695652132</v>
      </c>
      <c r="C178" s="98">
        <f t="shared" si="8"/>
        <v>2313.8031566408567</v>
      </c>
      <c r="D178" s="80">
        <f>IF(A178&lt;='Parametry kredytu'!$D$15,$D$8/$D$10,0)</f>
        <v>1793.4782608695652</v>
      </c>
      <c r="E178" s="83">
        <f t="shared" si="11"/>
        <v>520.32489577129138</v>
      </c>
      <c r="F178" s="84">
        <f>IF('[1]Parametry kredytu'!$C$40=1,C178,C178*'[1]Parametry kredytu'!$H$19)</f>
        <v>2313.8031566408567</v>
      </c>
    </row>
    <row r="179" spans="1:6" ht="16.5" thickBot="1" x14ac:dyDescent="0.3">
      <c r="A179" s="10">
        <f t="shared" si="9"/>
        <v>167</v>
      </c>
      <c r="B179" s="82">
        <f t="shared" si="10"/>
        <v>197282.60869565175</v>
      </c>
      <c r="C179" s="98">
        <f t="shared" si="8"/>
        <v>2309.1155449672415</v>
      </c>
      <c r="D179" s="80">
        <f>IF(A179&lt;='Parametry kredytu'!$D$15,$D$8/$D$10,0)</f>
        <v>1793.4782608695652</v>
      </c>
      <c r="E179" s="83">
        <f t="shared" si="11"/>
        <v>515.63728409767612</v>
      </c>
      <c r="F179" s="84">
        <f>IF('[1]Parametry kredytu'!$C$40=1,C179,C179*'[1]Parametry kredytu'!$H$19)</f>
        <v>2309.1155449672415</v>
      </c>
    </row>
    <row r="180" spans="1:6" ht="16.5" thickBot="1" x14ac:dyDescent="0.3">
      <c r="A180" s="10">
        <f t="shared" si="9"/>
        <v>168</v>
      </c>
      <c r="B180" s="82">
        <f t="shared" si="10"/>
        <v>195489.13043478219</v>
      </c>
      <c r="C180" s="98">
        <f t="shared" si="8"/>
        <v>2304.4279332936262</v>
      </c>
      <c r="D180" s="80">
        <f>IF(A180&lt;='Parametry kredytu'!$D$15,$D$8/$D$10,0)</f>
        <v>1793.4782608695652</v>
      </c>
      <c r="E180" s="83">
        <f t="shared" si="11"/>
        <v>510.94967242406085</v>
      </c>
      <c r="F180" s="84">
        <f>IF('[1]Parametry kredytu'!$C$40=1,C180,C180*'[1]Parametry kredytu'!$H$19)</f>
        <v>2304.4279332936262</v>
      </c>
    </row>
    <row r="181" spans="1:6" ht="16.5" thickBot="1" x14ac:dyDescent="0.3">
      <c r="A181" s="10">
        <f t="shared" si="9"/>
        <v>169</v>
      </c>
      <c r="B181" s="82">
        <f t="shared" si="10"/>
        <v>193695.65217391262</v>
      </c>
      <c r="C181" s="98">
        <f t="shared" si="8"/>
        <v>2299.7403216200109</v>
      </c>
      <c r="D181" s="80">
        <f>IF(A181&lt;='Parametry kredytu'!$D$15,$D$8/$D$10,0)</f>
        <v>1793.4782608695652</v>
      </c>
      <c r="E181" s="83">
        <f t="shared" si="11"/>
        <v>506.26206075044558</v>
      </c>
      <c r="F181" s="84">
        <f>IF('[1]Parametry kredytu'!$C$40=1,C181,C181*'[1]Parametry kredytu'!$H$19)</f>
        <v>2299.7403216200109</v>
      </c>
    </row>
    <row r="182" spans="1:6" ht="16.5" thickBot="1" x14ac:dyDescent="0.3">
      <c r="A182" s="10">
        <f t="shared" si="9"/>
        <v>170</v>
      </c>
      <c r="B182" s="82">
        <f t="shared" si="10"/>
        <v>191902.17391304305</v>
      </c>
      <c r="C182" s="98">
        <f t="shared" si="8"/>
        <v>2295.0527099463957</v>
      </c>
      <c r="D182" s="80">
        <f>IF(A182&lt;='Parametry kredytu'!$D$15,$D$8/$D$10,0)</f>
        <v>1793.4782608695652</v>
      </c>
      <c r="E182" s="83">
        <f t="shared" si="11"/>
        <v>501.57444907683032</v>
      </c>
      <c r="F182" s="84">
        <f>IF('[1]Parametry kredytu'!$C$40=1,C182,C182*'[1]Parametry kredytu'!$H$19)</f>
        <v>2295.0527099463957</v>
      </c>
    </row>
    <row r="183" spans="1:6" ht="16.5" thickBot="1" x14ac:dyDescent="0.3">
      <c r="A183" s="10">
        <f t="shared" si="9"/>
        <v>171</v>
      </c>
      <c r="B183" s="82">
        <f t="shared" si="10"/>
        <v>190108.69565217348</v>
      </c>
      <c r="C183" s="98">
        <f t="shared" si="8"/>
        <v>2290.3650982727804</v>
      </c>
      <c r="D183" s="80">
        <f>IF(A183&lt;='Parametry kredytu'!$D$15,$D$8/$D$10,0)</f>
        <v>1793.4782608695652</v>
      </c>
      <c r="E183" s="83">
        <f t="shared" si="11"/>
        <v>496.88683740321511</v>
      </c>
      <c r="F183" s="84">
        <f>IF('[1]Parametry kredytu'!$C$40=1,C183,C183*'[1]Parametry kredytu'!$H$19)</f>
        <v>2290.3650982727804</v>
      </c>
    </row>
    <row r="184" spans="1:6" ht="16.5" thickBot="1" x14ac:dyDescent="0.3">
      <c r="A184" s="10">
        <f t="shared" si="9"/>
        <v>172</v>
      </c>
      <c r="B184" s="82">
        <f t="shared" si="10"/>
        <v>188315.21739130392</v>
      </c>
      <c r="C184" s="98">
        <f t="shared" si="8"/>
        <v>2285.6774865991651</v>
      </c>
      <c r="D184" s="80">
        <f>IF(A184&lt;='Parametry kredytu'!$D$15,$D$8/$D$10,0)</f>
        <v>1793.4782608695652</v>
      </c>
      <c r="E184" s="83">
        <f t="shared" si="11"/>
        <v>492.19922572959985</v>
      </c>
      <c r="F184" s="84">
        <f>IF('[1]Parametry kredytu'!$C$40=1,C184,C184*'[1]Parametry kredytu'!$H$19)</f>
        <v>2285.6774865991651</v>
      </c>
    </row>
    <row r="185" spans="1:6" ht="16.5" thickBot="1" x14ac:dyDescent="0.3">
      <c r="A185" s="10">
        <f t="shared" si="9"/>
        <v>173</v>
      </c>
      <c r="B185" s="82">
        <f t="shared" si="10"/>
        <v>186521.73913043435</v>
      </c>
      <c r="C185" s="98">
        <f t="shared" si="8"/>
        <v>2280.9898749255499</v>
      </c>
      <c r="D185" s="80">
        <f>IF(A185&lt;='Parametry kredytu'!$D$15,$D$8/$D$10,0)</f>
        <v>1793.4782608695652</v>
      </c>
      <c r="E185" s="83">
        <f t="shared" si="11"/>
        <v>487.51161405598452</v>
      </c>
      <c r="F185" s="84">
        <f>IF('[1]Parametry kredytu'!$C$40=1,C185,C185*'[1]Parametry kredytu'!$H$19)</f>
        <v>2280.9898749255499</v>
      </c>
    </row>
    <row r="186" spans="1:6" ht="16.5" thickBot="1" x14ac:dyDescent="0.3">
      <c r="A186" s="10">
        <f t="shared" si="9"/>
        <v>174</v>
      </c>
      <c r="B186" s="82">
        <f t="shared" si="10"/>
        <v>184728.26086956478</v>
      </c>
      <c r="C186" s="98">
        <f t="shared" si="8"/>
        <v>2276.3022632519346</v>
      </c>
      <c r="D186" s="80">
        <f>IF(A186&lt;='Parametry kredytu'!$D$15,$D$8/$D$10,0)</f>
        <v>1793.4782608695652</v>
      </c>
      <c r="E186" s="83">
        <f t="shared" si="11"/>
        <v>482.82400238236932</v>
      </c>
      <c r="F186" s="84">
        <f>IF('[1]Parametry kredytu'!$C$40=1,C186,C186*'[1]Parametry kredytu'!$H$19)</f>
        <v>2276.3022632519346</v>
      </c>
    </row>
    <row r="187" spans="1:6" ht="16.5" thickBot="1" x14ac:dyDescent="0.3">
      <c r="A187" s="10">
        <f t="shared" si="9"/>
        <v>175</v>
      </c>
      <c r="B187" s="82">
        <f t="shared" si="10"/>
        <v>182934.78260869521</v>
      </c>
      <c r="C187" s="98">
        <f t="shared" si="8"/>
        <v>2271.6146515783194</v>
      </c>
      <c r="D187" s="80">
        <f>IF(A187&lt;='Parametry kredytu'!$D$15,$D$8/$D$10,0)</f>
        <v>1793.4782608695652</v>
      </c>
      <c r="E187" s="83">
        <f t="shared" si="11"/>
        <v>478.13639070875411</v>
      </c>
      <c r="F187" s="84">
        <f>IF('[1]Parametry kredytu'!$C$40=1,C187,C187*'[1]Parametry kredytu'!$H$19)</f>
        <v>2271.6146515783194</v>
      </c>
    </row>
    <row r="188" spans="1:6" ht="16.5" thickBot="1" x14ac:dyDescent="0.3">
      <c r="A188" s="10">
        <f t="shared" si="9"/>
        <v>176</v>
      </c>
      <c r="B188" s="82">
        <f t="shared" si="10"/>
        <v>181141.30434782564</v>
      </c>
      <c r="C188" s="98">
        <f t="shared" si="8"/>
        <v>2266.9270399047041</v>
      </c>
      <c r="D188" s="80">
        <f>IF(A188&lt;='Parametry kredytu'!$D$15,$D$8/$D$10,0)</f>
        <v>1793.4782608695652</v>
      </c>
      <c r="E188" s="83">
        <f t="shared" si="11"/>
        <v>473.44877903513878</v>
      </c>
      <c r="F188" s="84">
        <f>IF('[1]Parametry kredytu'!$C$40=1,C188,C188*'[1]Parametry kredytu'!$H$19)</f>
        <v>2266.9270399047041</v>
      </c>
    </row>
    <row r="189" spans="1:6" ht="16.5" thickBot="1" x14ac:dyDescent="0.3">
      <c r="A189" s="10">
        <f t="shared" si="9"/>
        <v>177</v>
      </c>
      <c r="B189" s="82">
        <f t="shared" si="10"/>
        <v>179347.82608695608</v>
      </c>
      <c r="C189" s="98">
        <f t="shared" si="8"/>
        <v>2262.2394282310888</v>
      </c>
      <c r="D189" s="80">
        <f>IF(A189&lt;='Parametry kredytu'!$D$15,$D$8/$D$10,0)</f>
        <v>1793.4782608695652</v>
      </c>
      <c r="E189" s="83">
        <f t="shared" si="11"/>
        <v>468.76116736152352</v>
      </c>
      <c r="F189" s="84">
        <f>IF('[1]Parametry kredytu'!$C$40=1,C189,C189*'[1]Parametry kredytu'!$H$19)</f>
        <v>2262.2394282310888</v>
      </c>
    </row>
    <row r="190" spans="1:6" ht="16.5" thickBot="1" x14ac:dyDescent="0.3">
      <c r="A190" s="10">
        <f t="shared" si="9"/>
        <v>178</v>
      </c>
      <c r="B190" s="82">
        <f t="shared" si="10"/>
        <v>177554.34782608651</v>
      </c>
      <c r="C190" s="98">
        <f t="shared" si="8"/>
        <v>2257.5518165574736</v>
      </c>
      <c r="D190" s="80">
        <f>IF(A190&lt;='Parametry kredytu'!$D$15,$D$8/$D$10,0)</f>
        <v>1793.4782608695652</v>
      </c>
      <c r="E190" s="83">
        <f t="shared" si="11"/>
        <v>464.07355568790831</v>
      </c>
      <c r="F190" s="84">
        <f>IF('[1]Parametry kredytu'!$C$40=1,C190,C190*'[1]Parametry kredytu'!$H$19)</f>
        <v>2257.5518165574736</v>
      </c>
    </row>
    <row r="191" spans="1:6" ht="16.5" thickBot="1" x14ac:dyDescent="0.3">
      <c r="A191" s="10">
        <f t="shared" si="9"/>
        <v>179</v>
      </c>
      <c r="B191" s="82">
        <f t="shared" si="10"/>
        <v>175760.86956521694</v>
      </c>
      <c r="C191" s="98">
        <f t="shared" si="8"/>
        <v>2252.8642048838583</v>
      </c>
      <c r="D191" s="80">
        <f>IF(A191&lt;='Parametry kredytu'!$D$15,$D$8/$D$10,0)</f>
        <v>1793.4782608695652</v>
      </c>
      <c r="E191" s="83">
        <f t="shared" si="11"/>
        <v>459.38594401429305</v>
      </c>
      <c r="F191" s="84">
        <f>IF('[1]Parametry kredytu'!$C$40=1,C191,C191*'[1]Parametry kredytu'!$H$19)</f>
        <v>2252.8642048838583</v>
      </c>
    </row>
    <row r="192" spans="1:6" ht="16.5" thickBot="1" x14ac:dyDescent="0.3">
      <c r="A192" s="10">
        <f t="shared" si="9"/>
        <v>180</v>
      </c>
      <c r="B192" s="82">
        <f t="shared" si="10"/>
        <v>173967.39130434737</v>
      </c>
      <c r="C192" s="98">
        <f t="shared" si="8"/>
        <v>2248.176593210243</v>
      </c>
      <c r="D192" s="80">
        <f>IF(A192&lt;='Parametry kredytu'!$D$15,$D$8/$D$10,0)</f>
        <v>1793.4782608695652</v>
      </c>
      <c r="E192" s="83">
        <f t="shared" si="11"/>
        <v>454.69833234067778</v>
      </c>
      <c r="F192" s="84">
        <f>IF('[1]Parametry kredytu'!$C$40=1,C192,C192*'[1]Parametry kredytu'!$H$19)</f>
        <v>2248.176593210243</v>
      </c>
    </row>
    <row r="193" spans="1:6" ht="16.5" thickBot="1" x14ac:dyDescent="0.3">
      <c r="A193" s="10">
        <f t="shared" si="9"/>
        <v>181</v>
      </c>
      <c r="B193" s="82">
        <f t="shared" si="10"/>
        <v>172173.91304347781</v>
      </c>
      <c r="C193" s="98">
        <f t="shared" si="8"/>
        <v>2243.4889815366278</v>
      </c>
      <c r="D193" s="80">
        <f>IF(A193&lt;='Parametry kredytu'!$D$15,$D$8/$D$10,0)</f>
        <v>1793.4782608695652</v>
      </c>
      <c r="E193" s="83">
        <f t="shared" si="11"/>
        <v>450.01072066706251</v>
      </c>
      <c r="F193" s="84">
        <f>IF('[1]Parametry kredytu'!$C$40=1,C193,C193*'[1]Parametry kredytu'!$H$19)</f>
        <v>2243.4889815366278</v>
      </c>
    </row>
    <row r="194" spans="1:6" ht="16.5" thickBot="1" x14ac:dyDescent="0.3">
      <c r="A194" s="10">
        <f t="shared" si="9"/>
        <v>182</v>
      </c>
      <c r="B194" s="82">
        <f t="shared" si="10"/>
        <v>170380.43478260824</v>
      </c>
      <c r="C194" s="98">
        <f t="shared" si="8"/>
        <v>2238.8013698630125</v>
      </c>
      <c r="D194" s="80">
        <f>IF(A194&lt;='Parametry kredytu'!$D$15,$D$8/$D$10,0)</f>
        <v>1793.4782608695652</v>
      </c>
      <c r="E194" s="83">
        <f t="shared" si="11"/>
        <v>445.32310899344731</v>
      </c>
      <c r="F194" s="84">
        <f>IF('[1]Parametry kredytu'!$C$40=1,C194,C194*'[1]Parametry kredytu'!$H$19)</f>
        <v>2238.8013698630125</v>
      </c>
    </row>
    <row r="195" spans="1:6" ht="16.5" thickBot="1" x14ac:dyDescent="0.3">
      <c r="A195" s="10">
        <f t="shared" si="9"/>
        <v>183</v>
      </c>
      <c r="B195" s="82">
        <f t="shared" si="10"/>
        <v>168586.95652173867</v>
      </c>
      <c r="C195" s="98">
        <f t="shared" si="8"/>
        <v>2234.1137581893972</v>
      </c>
      <c r="D195" s="80">
        <f>IF(A195&lt;='Parametry kredytu'!$D$15,$D$8/$D$10,0)</f>
        <v>1793.4782608695652</v>
      </c>
      <c r="E195" s="83">
        <f t="shared" si="11"/>
        <v>440.63549731983204</v>
      </c>
      <c r="F195" s="84">
        <f>IF('[1]Parametry kredytu'!$C$40=1,C195,C195*'[1]Parametry kredytu'!$H$19)</f>
        <v>2234.1137581893972</v>
      </c>
    </row>
    <row r="196" spans="1:6" ht="16.5" thickBot="1" x14ac:dyDescent="0.3">
      <c r="A196" s="10">
        <f t="shared" si="9"/>
        <v>184</v>
      </c>
      <c r="B196" s="82">
        <f t="shared" si="10"/>
        <v>166793.4782608691</v>
      </c>
      <c r="C196" s="98">
        <f t="shared" si="8"/>
        <v>2229.426146515782</v>
      </c>
      <c r="D196" s="80">
        <f>IF(A196&lt;='Parametry kredytu'!$D$15,$D$8/$D$10,0)</f>
        <v>1793.4782608695652</v>
      </c>
      <c r="E196" s="83">
        <f t="shared" si="11"/>
        <v>435.94788564621678</v>
      </c>
      <c r="F196" s="84">
        <f>IF('[1]Parametry kredytu'!$C$40=1,C196,C196*'[1]Parametry kredytu'!$H$19)</f>
        <v>2229.426146515782</v>
      </c>
    </row>
    <row r="197" spans="1:6" ht="16.5" thickBot="1" x14ac:dyDescent="0.3">
      <c r="A197" s="10">
        <f t="shared" si="9"/>
        <v>185</v>
      </c>
      <c r="B197" s="82">
        <f t="shared" si="10"/>
        <v>164999.99999999953</v>
      </c>
      <c r="C197" s="98">
        <f t="shared" si="8"/>
        <v>2224.7385348421667</v>
      </c>
      <c r="D197" s="80">
        <f>IF(A197&lt;='Parametry kredytu'!$D$15,$D$8/$D$10,0)</f>
        <v>1793.4782608695652</v>
      </c>
      <c r="E197" s="83">
        <f t="shared" si="11"/>
        <v>431.26027397260151</v>
      </c>
      <c r="F197" s="84">
        <f>IF('[1]Parametry kredytu'!$C$40=1,C197,C197*'[1]Parametry kredytu'!$H$19)</f>
        <v>2224.7385348421667</v>
      </c>
    </row>
    <row r="198" spans="1:6" ht="16.5" thickBot="1" x14ac:dyDescent="0.3">
      <c r="A198" s="10">
        <f t="shared" si="9"/>
        <v>186</v>
      </c>
      <c r="B198" s="82">
        <f t="shared" si="10"/>
        <v>163206.52173912997</v>
      </c>
      <c r="C198" s="98">
        <f t="shared" si="8"/>
        <v>2220.0509231685514</v>
      </c>
      <c r="D198" s="80">
        <f>IF(A198&lt;='Parametry kredytu'!$D$15,$D$8/$D$10,0)</f>
        <v>1793.4782608695652</v>
      </c>
      <c r="E198" s="83">
        <f t="shared" si="11"/>
        <v>426.5726622989863</v>
      </c>
      <c r="F198" s="84">
        <f>IF('[1]Parametry kredytu'!$C$40=1,C198,C198*'[1]Parametry kredytu'!$H$19)</f>
        <v>2220.0509231685514</v>
      </c>
    </row>
    <row r="199" spans="1:6" ht="16.5" thickBot="1" x14ac:dyDescent="0.3">
      <c r="A199" s="10">
        <f t="shared" si="9"/>
        <v>187</v>
      </c>
      <c r="B199" s="82">
        <f t="shared" si="10"/>
        <v>161413.0434782604</v>
      </c>
      <c r="C199" s="98">
        <f t="shared" si="8"/>
        <v>2215.3633114949362</v>
      </c>
      <c r="D199" s="80">
        <f>IF(A199&lt;='Parametry kredytu'!$D$15,$D$8/$D$10,0)</f>
        <v>1793.4782608695652</v>
      </c>
      <c r="E199" s="83">
        <f t="shared" si="11"/>
        <v>421.88505062537104</v>
      </c>
      <c r="F199" s="84">
        <f>IF('[1]Parametry kredytu'!$C$40=1,C199,C199*'[1]Parametry kredytu'!$H$19)</f>
        <v>2215.3633114949362</v>
      </c>
    </row>
    <row r="200" spans="1:6" ht="16.5" thickBot="1" x14ac:dyDescent="0.3">
      <c r="A200" s="10">
        <f t="shared" si="9"/>
        <v>188</v>
      </c>
      <c r="B200" s="82">
        <f t="shared" si="10"/>
        <v>159619.56521739083</v>
      </c>
      <c r="C200" s="98">
        <f t="shared" si="8"/>
        <v>2210.6756998213209</v>
      </c>
      <c r="D200" s="80">
        <f>IF(A200&lt;='Parametry kredytu'!$D$15,$D$8/$D$10,0)</f>
        <v>1793.4782608695652</v>
      </c>
      <c r="E200" s="83">
        <f t="shared" si="11"/>
        <v>417.19743895175577</v>
      </c>
      <c r="F200" s="84">
        <f>IF('[1]Parametry kredytu'!$C$40=1,C200,C200*'[1]Parametry kredytu'!$H$19)</f>
        <v>2210.6756998213209</v>
      </c>
    </row>
    <row r="201" spans="1:6" ht="16.5" thickBot="1" x14ac:dyDescent="0.3">
      <c r="A201" s="10">
        <f t="shared" si="9"/>
        <v>189</v>
      </c>
      <c r="B201" s="82">
        <f t="shared" si="10"/>
        <v>157826.08695652126</v>
      </c>
      <c r="C201" s="98">
        <f t="shared" si="8"/>
        <v>2205.9880881477056</v>
      </c>
      <c r="D201" s="80">
        <f>IF(A201&lt;='Parametry kredytu'!$D$15,$D$8/$D$10,0)</f>
        <v>1793.4782608695652</v>
      </c>
      <c r="E201" s="83">
        <f t="shared" si="11"/>
        <v>412.50982727814051</v>
      </c>
      <c r="F201" s="84">
        <f>IF('[1]Parametry kredytu'!$C$40=1,C201,C201*'[1]Parametry kredytu'!$H$19)</f>
        <v>2205.9880881477056</v>
      </c>
    </row>
    <row r="202" spans="1:6" ht="16.5" thickBot="1" x14ac:dyDescent="0.3">
      <c r="A202" s="10">
        <f t="shared" si="9"/>
        <v>190</v>
      </c>
      <c r="B202" s="82">
        <f t="shared" si="10"/>
        <v>156032.6086956517</v>
      </c>
      <c r="C202" s="98">
        <f t="shared" si="8"/>
        <v>2201.3004764740904</v>
      </c>
      <c r="D202" s="80">
        <f>IF(A202&lt;='Parametry kredytu'!$D$15,$D$8/$D$10,0)</f>
        <v>1793.4782608695652</v>
      </c>
      <c r="E202" s="83">
        <f t="shared" si="11"/>
        <v>407.8222156045253</v>
      </c>
      <c r="F202" s="84">
        <f>IF('[1]Parametry kredytu'!$C$40=1,C202,C202*'[1]Parametry kredytu'!$H$19)</f>
        <v>2201.3004764740904</v>
      </c>
    </row>
    <row r="203" spans="1:6" ht="16.5" thickBot="1" x14ac:dyDescent="0.3">
      <c r="A203" s="10">
        <f t="shared" si="9"/>
        <v>191</v>
      </c>
      <c r="B203" s="82">
        <f t="shared" si="10"/>
        <v>154239.13043478213</v>
      </c>
      <c r="C203" s="98">
        <f t="shared" si="8"/>
        <v>2196.6128648004751</v>
      </c>
      <c r="D203" s="80">
        <f>IF(A203&lt;='Parametry kredytu'!$D$15,$D$8/$D$10,0)</f>
        <v>1793.4782608695652</v>
      </c>
      <c r="E203" s="83">
        <f t="shared" si="11"/>
        <v>403.13460393090998</v>
      </c>
      <c r="F203" s="84">
        <f>IF('[1]Parametry kredytu'!$C$40=1,C203,C203*'[1]Parametry kredytu'!$H$19)</f>
        <v>2196.6128648004751</v>
      </c>
    </row>
    <row r="204" spans="1:6" ht="16.5" thickBot="1" x14ac:dyDescent="0.3">
      <c r="A204" s="10">
        <f t="shared" si="9"/>
        <v>192</v>
      </c>
      <c r="B204" s="82">
        <f t="shared" si="10"/>
        <v>152445.65217391256</v>
      </c>
      <c r="C204" s="98">
        <f t="shared" si="8"/>
        <v>2191.9252531268598</v>
      </c>
      <c r="D204" s="80">
        <f>IF(A204&lt;='Parametry kredytu'!$D$15,$D$8/$D$10,0)</f>
        <v>1793.4782608695652</v>
      </c>
      <c r="E204" s="83">
        <f t="shared" si="11"/>
        <v>398.44699225729471</v>
      </c>
      <c r="F204" s="84">
        <f>IF('[1]Parametry kredytu'!$C$40=1,C204,C204*'[1]Parametry kredytu'!$H$19)</f>
        <v>2191.9252531268598</v>
      </c>
    </row>
    <row r="205" spans="1:6" ht="16.5" thickBot="1" x14ac:dyDescent="0.3">
      <c r="A205" s="10">
        <f t="shared" si="9"/>
        <v>193</v>
      </c>
      <c r="B205" s="82">
        <f t="shared" si="10"/>
        <v>150652.17391304299</v>
      </c>
      <c r="C205" s="98">
        <f t="shared" si="8"/>
        <v>2187.2376414532446</v>
      </c>
      <c r="D205" s="80">
        <f>IF(A205&lt;='Parametry kredytu'!$D$15,$D$8/$D$10,0)</f>
        <v>1793.4782608695652</v>
      </c>
      <c r="E205" s="83">
        <f t="shared" si="11"/>
        <v>393.7593805836795</v>
      </c>
      <c r="F205" s="84">
        <f>IF('[1]Parametry kredytu'!$C$40=1,C205,C205*'[1]Parametry kredytu'!$H$19)</f>
        <v>2187.2376414532446</v>
      </c>
    </row>
    <row r="206" spans="1:6" ht="16.5" thickBot="1" x14ac:dyDescent="0.3">
      <c r="A206" s="10">
        <f t="shared" si="9"/>
        <v>194</v>
      </c>
      <c r="B206" s="82">
        <f t="shared" si="10"/>
        <v>148858.69565217342</v>
      </c>
      <c r="C206" s="98">
        <f t="shared" ref="C206:C269" si="12">D206+E206</f>
        <v>2182.5500297796298</v>
      </c>
      <c r="D206" s="80">
        <f>IF(A206&lt;='Parametry kredytu'!$D$15,$D$8/$D$10,0)</f>
        <v>1793.4782608695652</v>
      </c>
      <c r="E206" s="83">
        <f t="shared" si="11"/>
        <v>389.07176891006429</v>
      </c>
      <c r="F206" s="84">
        <f>IF('[1]Parametry kredytu'!$C$40=1,C206,C206*'[1]Parametry kredytu'!$H$19)</f>
        <v>2182.5500297796298</v>
      </c>
    </row>
    <row r="207" spans="1:6" ht="16.5" thickBot="1" x14ac:dyDescent="0.3">
      <c r="A207" s="10">
        <f t="shared" ref="A207:A270" si="13">A206+1</f>
        <v>195</v>
      </c>
      <c r="B207" s="82">
        <f t="shared" ref="B207:B270" si="14">B206-D206</f>
        <v>147065.21739130386</v>
      </c>
      <c r="C207" s="98">
        <f t="shared" si="12"/>
        <v>2177.862418106014</v>
      </c>
      <c r="D207" s="80">
        <f>IF(A207&lt;='Parametry kredytu'!$D$15,$D$8/$D$10,0)</f>
        <v>1793.4782608695652</v>
      </c>
      <c r="E207" s="83">
        <f t="shared" ref="E207:E270" si="15">IF(E206=0,0,B207*$D$9*(30/365))</f>
        <v>384.38415723644897</v>
      </c>
      <c r="F207" s="84">
        <f>IF('[1]Parametry kredytu'!$C$40=1,C207,C207*'[1]Parametry kredytu'!$H$19)</f>
        <v>2177.862418106014</v>
      </c>
    </row>
    <row r="208" spans="1:6" ht="16.5" thickBot="1" x14ac:dyDescent="0.3">
      <c r="A208" s="10">
        <f t="shared" si="13"/>
        <v>196</v>
      </c>
      <c r="B208" s="82">
        <f t="shared" si="14"/>
        <v>145271.73913043429</v>
      </c>
      <c r="C208" s="98">
        <f t="shared" si="12"/>
        <v>2173.1748064323988</v>
      </c>
      <c r="D208" s="80">
        <f>IF(A208&lt;='Parametry kredytu'!$D$15,$D$8/$D$10,0)</f>
        <v>1793.4782608695652</v>
      </c>
      <c r="E208" s="83">
        <f t="shared" si="15"/>
        <v>379.69654556283371</v>
      </c>
      <c r="F208" s="84">
        <f>IF('[1]Parametry kredytu'!$C$40=1,C208,C208*'[1]Parametry kredytu'!$H$19)</f>
        <v>2173.1748064323988</v>
      </c>
    </row>
    <row r="209" spans="1:6" ht="16.5" thickBot="1" x14ac:dyDescent="0.3">
      <c r="A209" s="10">
        <f t="shared" si="13"/>
        <v>197</v>
      </c>
      <c r="B209" s="82">
        <f t="shared" si="14"/>
        <v>143478.26086956472</v>
      </c>
      <c r="C209" s="98">
        <f t="shared" si="12"/>
        <v>2168.4871947587835</v>
      </c>
      <c r="D209" s="80">
        <f>IF(A209&lt;='Parametry kredytu'!$D$15,$D$8/$D$10,0)</f>
        <v>1793.4782608695652</v>
      </c>
      <c r="E209" s="83">
        <f t="shared" si="15"/>
        <v>375.0089338892185</v>
      </c>
      <c r="F209" s="84">
        <f>IF('[1]Parametry kredytu'!$C$40=1,C209,C209*'[1]Parametry kredytu'!$H$19)</f>
        <v>2168.4871947587835</v>
      </c>
    </row>
    <row r="210" spans="1:6" ht="16.5" thickBot="1" x14ac:dyDescent="0.3">
      <c r="A210" s="10">
        <f t="shared" si="13"/>
        <v>198</v>
      </c>
      <c r="B210" s="82">
        <f t="shared" si="14"/>
        <v>141684.78260869515</v>
      </c>
      <c r="C210" s="98">
        <f t="shared" si="12"/>
        <v>2163.7995830851687</v>
      </c>
      <c r="D210" s="80">
        <f>IF(A210&lt;='Parametry kredytu'!$D$15,$D$8/$D$10,0)</f>
        <v>1793.4782608695652</v>
      </c>
      <c r="E210" s="83">
        <f t="shared" si="15"/>
        <v>370.32132221560323</v>
      </c>
      <c r="F210" s="84">
        <f>IF('[1]Parametry kredytu'!$C$40=1,C210,C210*'[1]Parametry kredytu'!$H$19)</f>
        <v>2163.7995830851687</v>
      </c>
    </row>
    <row r="211" spans="1:6" ht="16.5" thickBot="1" x14ac:dyDescent="0.3">
      <c r="A211" s="10">
        <f t="shared" si="13"/>
        <v>199</v>
      </c>
      <c r="B211" s="82">
        <f t="shared" si="14"/>
        <v>139891.30434782559</v>
      </c>
      <c r="C211" s="98">
        <f t="shared" si="12"/>
        <v>2159.111971411553</v>
      </c>
      <c r="D211" s="80">
        <f>IF(A211&lt;='Parametry kredytu'!$D$15,$D$8/$D$10,0)</f>
        <v>1793.4782608695652</v>
      </c>
      <c r="E211" s="83">
        <f t="shared" si="15"/>
        <v>365.63371054198797</v>
      </c>
      <c r="F211" s="84">
        <f>IF('[1]Parametry kredytu'!$C$40=1,C211,C211*'[1]Parametry kredytu'!$H$19)</f>
        <v>2159.111971411553</v>
      </c>
    </row>
    <row r="212" spans="1:6" ht="16.5" thickBot="1" x14ac:dyDescent="0.3">
      <c r="A212" s="10">
        <f t="shared" si="13"/>
        <v>200</v>
      </c>
      <c r="B212" s="82">
        <f t="shared" si="14"/>
        <v>138097.82608695602</v>
      </c>
      <c r="C212" s="98">
        <f t="shared" si="12"/>
        <v>2154.4243597379382</v>
      </c>
      <c r="D212" s="80">
        <f>IF(A212&lt;='Parametry kredytu'!$D$15,$D$8/$D$10,0)</f>
        <v>1793.4782608695652</v>
      </c>
      <c r="E212" s="83">
        <f t="shared" si="15"/>
        <v>360.9460988683727</v>
      </c>
      <c r="F212" s="84">
        <f>IF('[1]Parametry kredytu'!$C$40=1,C212,C212*'[1]Parametry kredytu'!$H$19)</f>
        <v>2154.4243597379382</v>
      </c>
    </row>
    <row r="213" spans="1:6" ht="16.5" thickBot="1" x14ac:dyDescent="0.3">
      <c r="A213" s="10">
        <f t="shared" si="13"/>
        <v>201</v>
      </c>
      <c r="B213" s="82">
        <f t="shared" si="14"/>
        <v>136304.34782608645</v>
      </c>
      <c r="C213" s="98">
        <f t="shared" si="12"/>
        <v>2149.7367480643229</v>
      </c>
      <c r="D213" s="80">
        <f>IF(A213&lt;='Parametry kredytu'!$D$15,$D$8/$D$10,0)</f>
        <v>1793.4782608695652</v>
      </c>
      <c r="E213" s="83">
        <f t="shared" si="15"/>
        <v>356.25848719475749</v>
      </c>
      <c r="F213" s="84">
        <f>IF('[1]Parametry kredytu'!$C$40=1,C213,C213*'[1]Parametry kredytu'!$H$19)</f>
        <v>2149.7367480643229</v>
      </c>
    </row>
    <row r="214" spans="1:6" ht="16.5" thickBot="1" x14ac:dyDescent="0.3">
      <c r="A214" s="10">
        <f t="shared" si="13"/>
        <v>202</v>
      </c>
      <c r="B214" s="82">
        <f t="shared" si="14"/>
        <v>134510.86956521688</v>
      </c>
      <c r="C214" s="98">
        <f t="shared" si="12"/>
        <v>2145.0491363907076</v>
      </c>
      <c r="D214" s="80">
        <f>IF(A214&lt;='Parametry kredytu'!$D$15,$D$8/$D$10,0)</f>
        <v>1793.4782608695652</v>
      </c>
      <c r="E214" s="83">
        <f t="shared" si="15"/>
        <v>351.57087552114223</v>
      </c>
      <c r="F214" s="84">
        <f>IF('[1]Parametry kredytu'!$C$40=1,C214,C214*'[1]Parametry kredytu'!$H$19)</f>
        <v>2145.0491363907076</v>
      </c>
    </row>
    <row r="215" spans="1:6" ht="16.5" thickBot="1" x14ac:dyDescent="0.3">
      <c r="A215" s="10">
        <f t="shared" si="13"/>
        <v>203</v>
      </c>
      <c r="B215" s="82">
        <f t="shared" si="14"/>
        <v>132717.39130434731</v>
      </c>
      <c r="C215" s="98">
        <f t="shared" si="12"/>
        <v>2140.3615247170924</v>
      </c>
      <c r="D215" s="80">
        <f>IF(A215&lt;='Parametry kredytu'!$D$15,$D$8/$D$10,0)</f>
        <v>1793.4782608695652</v>
      </c>
      <c r="E215" s="83">
        <f t="shared" si="15"/>
        <v>346.88326384752696</v>
      </c>
      <c r="F215" s="84">
        <f>IF('[1]Parametry kredytu'!$C$40=1,C215,C215*'[1]Parametry kredytu'!$H$19)</f>
        <v>2140.3615247170924</v>
      </c>
    </row>
    <row r="216" spans="1:6" ht="16.5" thickBot="1" x14ac:dyDescent="0.3">
      <c r="A216" s="10">
        <f t="shared" si="13"/>
        <v>204</v>
      </c>
      <c r="B216" s="82">
        <f t="shared" si="14"/>
        <v>130923.91304347775</v>
      </c>
      <c r="C216" s="98">
        <f t="shared" si="12"/>
        <v>2135.6739130434771</v>
      </c>
      <c r="D216" s="80">
        <f>IF(A216&lt;='Parametry kredytu'!$D$15,$D$8/$D$10,0)</f>
        <v>1793.4782608695652</v>
      </c>
      <c r="E216" s="83">
        <f t="shared" si="15"/>
        <v>342.1956521739117</v>
      </c>
      <c r="F216" s="84">
        <f>IF('[1]Parametry kredytu'!$C$40=1,C216,C216*'[1]Parametry kredytu'!$H$19)</f>
        <v>2135.6739130434771</v>
      </c>
    </row>
    <row r="217" spans="1:6" ht="16.5" thickBot="1" x14ac:dyDescent="0.3">
      <c r="A217" s="10">
        <f t="shared" si="13"/>
        <v>205</v>
      </c>
      <c r="B217" s="82">
        <f t="shared" si="14"/>
        <v>129130.43478260818</v>
      </c>
      <c r="C217" s="98">
        <f t="shared" si="12"/>
        <v>2130.9863013698618</v>
      </c>
      <c r="D217" s="80">
        <f>IF(A217&lt;='Parametry kredytu'!$D$15,$D$8/$D$10,0)</f>
        <v>1793.4782608695652</v>
      </c>
      <c r="E217" s="83">
        <f t="shared" si="15"/>
        <v>337.50804050029649</v>
      </c>
      <c r="F217" s="84">
        <f>IF('[1]Parametry kredytu'!$C$40=1,C217,C217*'[1]Parametry kredytu'!$H$19)</f>
        <v>2130.9863013698618</v>
      </c>
    </row>
    <row r="218" spans="1:6" ht="16.5" thickBot="1" x14ac:dyDescent="0.3">
      <c r="A218" s="10">
        <f t="shared" si="13"/>
        <v>206</v>
      </c>
      <c r="B218" s="82">
        <f t="shared" si="14"/>
        <v>127336.95652173861</v>
      </c>
      <c r="C218" s="98">
        <f t="shared" si="12"/>
        <v>2126.2986896962466</v>
      </c>
      <c r="D218" s="80">
        <f>IF(A218&lt;='Parametry kredytu'!$D$15,$D$8/$D$10,0)</f>
        <v>1793.4782608695652</v>
      </c>
      <c r="E218" s="83">
        <f t="shared" si="15"/>
        <v>332.82042882668122</v>
      </c>
      <c r="F218" s="84">
        <f>IF('[1]Parametry kredytu'!$C$40=1,C218,C218*'[1]Parametry kredytu'!$H$19)</f>
        <v>2126.2986896962466</v>
      </c>
    </row>
    <row r="219" spans="1:6" ht="16.5" thickBot="1" x14ac:dyDescent="0.3">
      <c r="A219" s="10">
        <f t="shared" si="13"/>
        <v>207</v>
      </c>
      <c r="B219" s="82">
        <f t="shared" si="14"/>
        <v>125543.47826086904</v>
      </c>
      <c r="C219" s="98">
        <f t="shared" si="12"/>
        <v>2121.6110780226313</v>
      </c>
      <c r="D219" s="80">
        <f>IF(A219&lt;='Parametry kredytu'!$D$15,$D$8/$D$10,0)</f>
        <v>1793.4782608695652</v>
      </c>
      <c r="E219" s="83">
        <f t="shared" si="15"/>
        <v>328.1328171530659</v>
      </c>
      <c r="F219" s="84">
        <f>IF('[1]Parametry kredytu'!$C$40=1,C219,C219*'[1]Parametry kredytu'!$H$19)</f>
        <v>2121.6110780226313</v>
      </c>
    </row>
    <row r="220" spans="1:6" ht="16.5" thickBot="1" x14ac:dyDescent="0.3">
      <c r="A220" s="10">
        <f t="shared" si="13"/>
        <v>208</v>
      </c>
      <c r="B220" s="82">
        <f t="shared" si="14"/>
        <v>123749.99999999948</v>
      </c>
      <c r="C220" s="98">
        <f t="shared" si="12"/>
        <v>2116.9234663490161</v>
      </c>
      <c r="D220" s="80">
        <f>IF(A220&lt;='Parametry kredytu'!$D$15,$D$8/$D$10,0)</f>
        <v>1793.4782608695652</v>
      </c>
      <c r="E220" s="83">
        <f t="shared" si="15"/>
        <v>323.44520547945069</v>
      </c>
      <c r="F220" s="84">
        <f>IF('[1]Parametry kredytu'!$C$40=1,C220,C220*'[1]Parametry kredytu'!$H$19)</f>
        <v>2116.9234663490161</v>
      </c>
    </row>
    <row r="221" spans="1:6" ht="16.5" thickBot="1" x14ac:dyDescent="0.3">
      <c r="A221" s="10">
        <f t="shared" si="13"/>
        <v>209</v>
      </c>
      <c r="B221" s="82">
        <f t="shared" si="14"/>
        <v>121956.52173912991</v>
      </c>
      <c r="C221" s="98">
        <f t="shared" si="12"/>
        <v>2112.2358546754008</v>
      </c>
      <c r="D221" s="80">
        <f>IF(A221&lt;='Parametry kredytu'!$D$15,$D$8/$D$10,0)</f>
        <v>1793.4782608695652</v>
      </c>
      <c r="E221" s="83">
        <f t="shared" si="15"/>
        <v>318.75759380583543</v>
      </c>
      <c r="F221" s="84">
        <f>IF('[1]Parametry kredytu'!$C$40=1,C221,C221*'[1]Parametry kredytu'!$H$19)</f>
        <v>2112.2358546754008</v>
      </c>
    </row>
    <row r="222" spans="1:6" ht="16.5" thickBot="1" x14ac:dyDescent="0.3">
      <c r="A222" s="10">
        <f t="shared" si="13"/>
        <v>210</v>
      </c>
      <c r="B222" s="82">
        <f t="shared" si="14"/>
        <v>120163.04347826034</v>
      </c>
      <c r="C222" s="98">
        <f t="shared" si="12"/>
        <v>2107.5482430017855</v>
      </c>
      <c r="D222" s="80">
        <f>IF(A222&lt;='Parametry kredytu'!$D$15,$D$8/$D$10,0)</f>
        <v>1793.4782608695652</v>
      </c>
      <c r="E222" s="83">
        <f t="shared" si="15"/>
        <v>314.06998213222016</v>
      </c>
      <c r="F222" s="84">
        <f>IF('[1]Parametry kredytu'!$C$40=1,C222,C222*'[1]Parametry kredytu'!$H$19)</f>
        <v>2107.5482430017855</v>
      </c>
    </row>
    <row r="223" spans="1:6" ht="16.5" thickBot="1" x14ac:dyDescent="0.3">
      <c r="A223" s="10">
        <f t="shared" si="13"/>
        <v>211</v>
      </c>
      <c r="B223" s="82">
        <f t="shared" si="14"/>
        <v>118369.56521739077</v>
      </c>
      <c r="C223" s="98">
        <f t="shared" si="12"/>
        <v>2102.8606313281703</v>
      </c>
      <c r="D223" s="80">
        <f>IF(A223&lt;='Parametry kredytu'!$D$15,$D$8/$D$10,0)</f>
        <v>1793.4782608695652</v>
      </c>
      <c r="E223" s="83">
        <f t="shared" si="15"/>
        <v>309.3823704586049</v>
      </c>
      <c r="F223" s="84">
        <f>IF('[1]Parametry kredytu'!$C$40=1,C223,C223*'[1]Parametry kredytu'!$H$19)</f>
        <v>2102.8606313281703</v>
      </c>
    </row>
    <row r="224" spans="1:6" ht="16.5" thickBot="1" x14ac:dyDescent="0.3">
      <c r="A224" s="10">
        <f t="shared" si="13"/>
        <v>212</v>
      </c>
      <c r="B224" s="82">
        <f t="shared" si="14"/>
        <v>116576.08695652121</v>
      </c>
      <c r="C224" s="98">
        <f t="shared" si="12"/>
        <v>2098.173019654555</v>
      </c>
      <c r="D224" s="80">
        <f>IF(A224&lt;='Parametry kredytu'!$D$15,$D$8/$D$10,0)</f>
        <v>1793.4782608695652</v>
      </c>
      <c r="E224" s="83">
        <f t="shared" si="15"/>
        <v>304.69475878498969</v>
      </c>
      <c r="F224" s="84">
        <f>IF('[1]Parametry kredytu'!$C$40=1,C224,C224*'[1]Parametry kredytu'!$H$19)</f>
        <v>2098.173019654555</v>
      </c>
    </row>
    <row r="225" spans="1:6" ht="16.5" thickBot="1" x14ac:dyDescent="0.3">
      <c r="A225" s="10">
        <f t="shared" si="13"/>
        <v>213</v>
      </c>
      <c r="B225" s="82">
        <f t="shared" si="14"/>
        <v>114782.60869565164</v>
      </c>
      <c r="C225" s="98">
        <f t="shared" si="12"/>
        <v>2093.4854079809397</v>
      </c>
      <c r="D225" s="80">
        <f>IF(A225&lt;='Parametry kredytu'!$D$15,$D$8/$D$10,0)</f>
        <v>1793.4782608695652</v>
      </c>
      <c r="E225" s="83">
        <f t="shared" si="15"/>
        <v>300.00714711137442</v>
      </c>
      <c r="F225" s="84">
        <f>IF('[1]Parametry kredytu'!$C$40=1,C225,C225*'[1]Parametry kredytu'!$H$19)</f>
        <v>2093.4854079809397</v>
      </c>
    </row>
    <row r="226" spans="1:6" ht="16.5" thickBot="1" x14ac:dyDescent="0.3">
      <c r="A226" s="10">
        <f t="shared" si="13"/>
        <v>214</v>
      </c>
      <c r="B226" s="82">
        <f t="shared" si="14"/>
        <v>112989.13043478207</v>
      </c>
      <c r="C226" s="98">
        <f t="shared" si="12"/>
        <v>2088.7977963073245</v>
      </c>
      <c r="D226" s="80">
        <f>IF(A226&lt;='Parametry kredytu'!$D$15,$D$8/$D$10,0)</f>
        <v>1793.4782608695652</v>
      </c>
      <c r="E226" s="83">
        <f t="shared" si="15"/>
        <v>295.31953543775916</v>
      </c>
      <c r="F226" s="84">
        <f>IF('[1]Parametry kredytu'!$C$40=1,C226,C226*'[1]Parametry kredytu'!$H$19)</f>
        <v>2088.7977963073245</v>
      </c>
    </row>
    <row r="227" spans="1:6" ht="16.5" thickBot="1" x14ac:dyDescent="0.3">
      <c r="A227" s="10">
        <f t="shared" si="13"/>
        <v>215</v>
      </c>
      <c r="B227" s="82">
        <f t="shared" si="14"/>
        <v>111195.6521739125</v>
      </c>
      <c r="C227" s="98">
        <f t="shared" si="12"/>
        <v>2084.1101846337092</v>
      </c>
      <c r="D227" s="80">
        <f>IF(A227&lt;='Parametry kredytu'!$D$15,$D$8/$D$10,0)</f>
        <v>1793.4782608695652</v>
      </c>
      <c r="E227" s="83">
        <f t="shared" si="15"/>
        <v>290.63192376414389</v>
      </c>
      <c r="F227" s="84">
        <f>IF('[1]Parametry kredytu'!$C$40=1,C227,C227*'[1]Parametry kredytu'!$H$19)</f>
        <v>2084.1101846337092</v>
      </c>
    </row>
    <row r="228" spans="1:6" ht="16.5" thickBot="1" x14ac:dyDescent="0.3">
      <c r="A228" s="10">
        <f t="shared" si="13"/>
        <v>216</v>
      </c>
      <c r="B228" s="82">
        <f t="shared" si="14"/>
        <v>109402.17391304293</v>
      </c>
      <c r="C228" s="98">
        <f t="shared" si="12"/>
        <v>2079.4225729600939</v>
      </c>
      <c r="D228" s="80">
        <f>IF(A228&lt;='Parametry kredytu'!$D$15,$D$8/$D$10,0)</f>
        <v>1793.4782608695652</v>
      </c>
      <c r="E228" s="83">
        <f t="shared" si="15"/>
        <v>285.94431209052868</v>
      </c>
      <c r="F228" s="84">
        <f>IF('[1]Parametry kredytu'!$C$40=1,C228,C228*'[1]Parametry kredytu'!$H$19)</f>
        <v>2079.4225729600939</v>
      </c>
    </row>
    <row r="229" spans="1:6" ht="16.5" thickBot="1" x14ac:dyDescent="0.3">
      <c r="A229" s="10">
        <f t="shared" si="13"/>
        <v>217</v>
      </c>
      <c r="B229" s="82">
        <f t="shared" si="14"/>
        <v>107608.69565217337</v>
      </c>
      <c r="C229" s="98">
        <f t="shared" si="12"/>
        <v>2074.7349612864787</v>
      </c>
      <c r="D229" s="80">
        <f>IF(A229&lt;='Parametry kredytu'!$D$15,$D$8/$D$10,0)</f>
        <v>1793.4782608695652</v>
      </c>
      <c r="E229" s="83">
        <f t="shared" si="15"/>
        <v>281.25670041691342</v>
      </c>
      <c r="F229" s="84">
        <f>IF('[1]Parametry kredytu'!$C$40=1,C229,C229*'[1]Parametry kredytu'!$H$19)</f>
        <v>2074.7349612864787</v>
      </c>
    </row>
    <row r="230" spans="1:6" ht="16.5" thickBot="1" x14ac:dyDescent="0.3">
      <c r="A230" s="10">
        <f t="shared" si="13"/>
        <v>218</v>
      </c>
      <c r="B230" s="82">
        <f t="shared" si="14"/>
        <v>105815.2173913038</v>
      </c>
      <c r="C230" s="98">
        <f t="shared" si="12"/>
        <v>2070.0473496128634</v>
      </c>
      <c r="D230" s="80">
        <f>IF(A230&lt;='Parametry kredytu'!$D$15,$D$8/$D$10,0)</f>
        <v>1793.4782608695652</v>
      </c>
      <c r="E230" s="83">
        <f t="shared" si="15"/>
        <v>276.56908874329815</v>
      </c>
      <c r="F230" s="84">
        <f>IF('[1]Parametry kredytu'!$C$40=1,C230,C230*'[1]Parametry kredytu'!$H$19)</f>
        <v>2070.0473496128634</v>
      </c>
    </row>
    <row r="231" spans="1:6" ht="16.5" thickBot="1" x14ac:dyDescent="0.3">
      <c r="A231" s="10">
        <f t="shared" si="13"/>
        <v>219</v>
      </c>
      <c r="B231" s="82">
        <f t="shared" si="14"/>
        <v>104021.73913043423</v>
      </c>
      <c r="C231" s="98">
        <f t="shared" si="12"/>
        <v>2065.3597379392481</v>
      </c>
      <c r="D231" s="80">
        <f>IF(A231&lt;='Parametry kredytu'!$D$15,$D$8/$D$10,0)</f>
        <v>1793.4782608695652</v>
      </c>
      <c r="E231" s="83">
        <f t="shared" si="15"/>
        <v>271.88147706968289</v>
      </c>
      <c r="F231" s="84">
        <f>IF('[1]Parametry kredytu'!$C$40=1,C231,C231*'[1]Parametry kredytu'!$H$19)</f>
        <v>2065.3597379392481</v>
      </c>
    </row>
    <row r="232" spans="1:6" ht="16.5" thickBot="1" x14ac:dyDescent="0.3">
      <c r="A232" s="10">
        <f t="shared" si="13"/>
        <v>220</v>
      </c>
      <c r="B232" s="82">
        <f t="shared" si="14"/>
        <v>102228.26086956466</v>
      </c>
      <c r="C232" s="98">
        <f t="shared" si="12"/>
        <v>2060.6721262656329</v>
      </c>
      <c r="D232" s="80">
        <f>IF(A232&lt;='Parametry kredytu'!$D$15,$D$8/$D$10,0)</f>
        <v>1793.4782608695652</v>
      </c>
      <c r="E232" s="83">
        <f t="shared" si="15"/>
        <v>267.19386539606762</v>
      </c>
      <c r="F232" s="84">
        <f>IF('[1]Parametry kredytu'!$C$40=1,C232,C232*'[1]Parametry kredytu'!$H$19)</f>
        <v>2060.6721262656329</v>
      </c>
    </row>
    <row r="233" spans="1:6" ht="16.5" thickBot="1" x14ac:dyDescent="0.3">
      <c r="A233" s="10">
        <f t="shared" si="13"/>
        <v>221</v>
      </c>
      <c r="B233" s="82">
        <f t="shared" si="14"/>
        <v>100434.7826086951</v>
      </c>
      <c r="C233" s="98">
        <f t="shared" si="12"/>
        <v>2055.9845145920176</v>
      </c>
      <c r="D233" s="80">
        <f>IF(A233&lt;='Parametry kredytu'!$D$15,$D$8/$D$10,0)</f>
        <v>1793.4782608695652</v>
      </c>
      <c r="E233" s="83">
        <f t="shared" si="15"/>
        <v>262.50625372245241</v>
      </c>
      <c r="F233" s="84">
        <f>IF('[1]Parametry kredytu'!$C$40=1,C233,C233*'[1]Parametry kredytu'!$H$19)</f>
        <v>2055.9845145920176</v>
      </c>
    </row>
    <row r="234" spans="1:6" ht="16.5" thickBot="1" x14ac:dyDescent="0.3">
      <c r="A234" s="10">
        <f t="shared" si="13"/>
        <v>222</v>
      </c>
      <c r="B234" s="82">
        <f t="shared" si="14"/>
        <v>98641.304347825528</v>
      </c>
      <c r="C234" s="98">
        <f t="shared" si="12"/>
        <v>2051.2969029184023</v>
      </c>
      <c r="D234" s="80">
        <f>IF(A234&lt;='Parametry kredytu'!$D$15,$D$8/$D$10,0)</f>
        <v>1793.4782608695652</v>
      </c>
      <c r="E234" s="83">
        <f t="shared" si="15"/>
        <v>257.81864204883709</v>
      </c>
      <c r="F234" s="84">
        <f>IF('[1]Parametry kredytu'!$C$40=1,C234,C234*'[1]Parametry kredytu'!$H$19)</f>
        <v>2051.2969029184023</v>
      </c>
    </row>
    <row r="235" spans="1:6" ht="16.5" thickBot="1" x14ac:dyDescent="0.3">
      <c r="A235" s="10">
        <f t="shared" si="13"/>
        <v>223</v>
      </c>
      <c r="B235" s="82">
        <f t="shared" si="14"/>
        <v>96847.82608695596</v>
      </c>
      <c r="C235" s="98">
        <f t="shared" si="12"/>
        <v>2046.6092912447871</v>
      </c>
      <c r="D235" s="80">
        <f>IF(A235&lt;='Parametry kredytu'!$D$15,$D$8/$D$10,0)</f>
        <v>1793.4782608695652</v>
      </c>
      <c r="E235" s="83">
        <f t="shared" si="15"/>
        <v>253.13103037522188</v>
      </c>
      <c r="F235" s="84">
        <f>IF('[1]Parametry kredytu'!$C$40=1,C235,C235*'[1]Parametry kredytu'!$H$19)</f>
        <v>2046.6092912447871</v>
      </c>
    </row>
    <row r="236" spans="1:6" ht="16.5" thickBot="1" x14ac:dyDescent="0.3">
      <c r="A236" s="10">
        <f t="shared" si="13"/>
        <v>224</v>
      </c>
      <c r="B236" s="82">
        <f t="shared" si="14"/>
        <v>95054.347826086392</v>
      </c>
      <c r="C236" s="98">
        <f t="shared" si="12"/>
        <v>2041.9216795711718</v>
      </c>
      <c r="D236" s="80">
        <f>IF(A236&lt;='Parametry kredytu'!$D$15,$D$8/$D$10,0)</f>
        <v>1793.4782608695652</v>
      </c>
      <c r="E236" s="83">
        <f t="shared" si="15"/>
        <v>248.44341870160662</v>
      </c>
      <c r="F236" s="84">
        <f>IF('[1]Parametry kredytu'!$C$40=1,C236,C236*'[1]Parametry kredytu'!$H$19)</f>
        <v>2041.9216795711718</v>
      </c>
    </row>
    <row r="237" spans="1:6" ht="16.5" thickBot="1" x14ac:dyDescent="0.3">
      <c r="A237" s="10">
        <f t="shared" si="13"/>
        <v>225</v>
      </c>
      <c r="B237" s="82">
        <f t="shared" si="14"/>
        <v>93260.869565216824</v>
      </c>
      <c r="C237" s="98">
        <f t="shared" si="12"/>
        <v>2037.2340678975565</v>
      </c>
      <c r="D237" s="80">
        <f>IF(A237&lt;='Parametry kredytu'!$D$15,$D$8/$D$10,0)</f>
        <v>1793.4782608695652</v>
      </c>
      <c r="E237" s="83">
        <f t="shared" si="15"/>
        <v>243.75580702799138</v>
      </c>
      <c r="F237" s="84">
        <f>IF('[1]Parametry kredytu'!$C$40=1,C237,C237*'[1]Parametry kredytu'!$H$19)</f>
        <v>2037.2340678975565</v>
      </c>
    </row>
    <row r="238" spans="1:6" ht="16.5" thickBot="1" x14ac:dyDescent="0.3">
      <c r="A238" s="10">
        <f t="shared" si="13"/>
        <v>226</v>
      </c>
      <c r="B238" s="82">
        <f t="shared" si="14"/>
        <v>91467.391304347257</v>
      </c>
      <c r="C238" s="98">
        <f t="shared" si="12"/>
        <v>2032.5464562239413</v>
      </c>
      <c r="D238" s="80">
        <f>IF(A238&lt;='Parametry kredytu'!$D$15,$D$8/$D$10,0)</f>
        <v>1793.4782608695652</v>
      </c>
      <c r="E238" s="83">
        <f t="shared" si="15"/>
        <v>239.06819535437612</v>
      </c>
      <c r="F238" s="84">
        <f>IF('[1]Parametry kredytu'!$C$40=1,C238,C238*'[1]Parametry kredytu'!$H$19)</f>
        <v>2032.5464562239413</v>
      </c>
    </row>
    <row r="239" spans="1:6" ht="16.5" thickBot="1" x14ac:dyDescent="0.3">
      <c r="A239" s="10">
        <f t="shared" si="13"/>
        <v>227</v>
      </c>
      <c r="B239" s="82">
        <f t="shared" si="14"/>
        <v>89673.913043477689</v>
      </c>
      <c r="C239" s="98">
        <f t="shared" si="12"/>
        <v>2027.858844550326</v>
      </c>
      <c r="D239" s="80">
        <f>IF(A239&lt;='Parametry kredytu'!$D$15,$D$8/$D$10,0)</f>
        <v>1793.4782608695652</v>
      </c>
      <c r="E239" s="83">
        <f t="shared" si="15"/>
        <v>234.38058368076088</v>
      </c>
      <c r="F239" s="84">
        <f>IF('[1]Parametry kredytu'!$C$40=1,C239,C239*'[1]Parametry kredytu'!$H$19)</f>
        <v>2027.858844550326</v>
      </c>
    </row>
    <row r="240" spans="1:6" ht="16.5" thickBot="1" x14ac:dyDescent="0.3">
      <c r="A240" s="10">
        <f t="shared" si="13"/>
        <v>228</v>
      </c>
      <c r="B240" s="82">
        <f t="shared" si="14"/>
        <v>87880.434782608121</v>
      </c>
      <c r="C240" s="98">
        <f t="shared" si="12"/>
        <v>2023.1712328767107</v>
      </c>
      <c r="D240" s="80">
        <f>IF(A240&lt;='Parametry kredytu'!$D$15,$D$8/$D$10,0)</f>
        <v>1793.4782608695652</v>
      </c>
      <c r="E240" s="83">
        <f t="shared" si="15"/>
        <v>229.69297200714561</v>
      </c>
      <c r="F240" s="84">
        <f>IF('[1]Parametry kredytu'!$C$40=1,C240,C240*'[1]Parametry kredytu'!$H$19)</f>
        <v>2023.1712328767107</v>
      </c>
    </row>
    <row r="241" spans="1:6" ht="16.5" thickBot="1" x14ac:dyDescent="0.3">
      <c r="A241" s="10">
        <f t="shared" si="13"/>
        <v>229</v>
      </c>
      <c r="B241" s="82">
        <f t="shared" si="14"/>
        <v>86086.956521738553</v>
      </c>
      <c r="C241" s="98">
        <f t="shared" si="12"/>
        <v>2018.4836212030957</v>
      </c>
      <c r="D241" s="80">
        <f>IF(A241&lt;='Parametry kredytu'!$D$15,$D$8/$D$10,0)</f>
        <v>1793.4782608695652</v>
      </c>
      <c r="E241" s="83">
        <f t="shared" si="15"/>
        <v>225.00536033353038</v>
      </c>
      <c r="F241" s="84">
        <f>IF('[1]Parametry kredytu'!$C$40=1,C241,C241*'[1]Parametry kredytu'!$H$19)</f>
        <v>2018.4836212030957</v>
      </c>
    </row>
    <row r="242" spans="1:6" ht="16.5" thickBot="1" x14ac:dyDescent="0.3">
      <c r="A242" s="10">
        <f t="shared" si="13"/>
        <v>230</v>
      </c>
      <c r="B242" s="82">
        <f t="shared" si="14"/>
        <v>84293.478260868986</v>
      </c>
      <c r="C242" s="98">
        <f t="shared" si="12"/>
        <v>2013.7960095294804</v>
      </c>
      <c r="D242" s="80">
        <f>IF(A242&lt;='Parametry kredytu'!$D$15,$D$8/$D$10,0)</f>
        <v>1793.4782608695652</v>
      </c>
      <c r="E242" s="83">
        <f t="shared" si="15"/>
        <v>220.31774865991511</v>
      </c>
      <c r="F242" s="84">
        <f>IF('[1]Parametry kredytu'!$C$40=1,C242,C242*'[1]Parametry kredytu'!$H$19)</f>
        <v>2013.7960095294804</v>
      </c>
    </row>
    <row r="243" spans="1:6" ht="16.5" thickBot="1" x14ac:dyDescent="0.3">
      <c r="A243" s="10">
        <f t="shared" si="13"/>
        <v>231</v>
      </c>
      <c r="B243" s="82">
        <f t="shared" si="14"/>
        <v>82499.999999999418</v>
      </c>
      <c r="C243" s="98">
        <f t="shared" si="12"/>
        <v>2009.1083978558652</v>
      </c>
      <c r="D243" s="80">
        <f>IF(A243&lt;='Parametry kredytu'!$D$15,$D$8/$D$10,0)</f>
        <v>1793.4782608695652</v>
      </c>
      <c r="E243" s="83">
        <f t="shared" si="15"/>
        <v>215.63013698629987</v>
      </c>
      <c r="F243" s="84">
        <f>IF('[1]Parametry kredytu'!$C$40=1,C243,C243*'[1]Parametry kredytu'!$H$19)</f>
        <v>2009.1083978558652</v>
      </c>
    </row>
    <row r="244" spans="1:6" ht="16.5" thickBot="1" x14ac:dyDescent="0.3">
      <c r="A244" s="10">
        <f t="shared" si="13"/>
        <v>232</v>
      </c>
      <c r="B244" s="82">
        <f t="shared" si="14"/>
        <v>80706.52173912985</v>
      </c>
      <c r="C244" s="98">
        <f t="shared" si="12"/>
        <v>2004.4207861822499</v>
      </c>
      <c r="D244" s="80">
        <f>IF(A244&lt;='Parametry kredytu'!$D$15,$D$8/$D$10,0)</f>
        <v>1793.4782608695652</v>
      </c>
      <c r="E244" s="83">
        <f t="shared" si="15"/>
        <v>210.94252531268458</v>
      </c>
      <c r="F244" s="84">
        <f>IF('[1]Parametry kredytu'!$C$40=1,C244,C244*'[1]Parametry kredytu'!$H$19)</f>
        <v>2004.4207861822499</v>
      </c>
    </row>
    <row r="245" spans="1:6" ht="16.5" thickBot="1" x14ac:dyDescent="0.3">
      <c r="A245" s="10">
        <f t="shared" si="13"/>
        <v>233</v>
      </c>
      <c r="B245" s="82">
        <f t="shared" si="14"/>
        <v>78913.043478260282</v>
      </c>
      <c r="C245" s="98">
        <f t="shared" si="12"/>
        <v>1999.7331745086346</v>
      </c>
      <c r="D245" s="80">
        <f>IF(A245&lt;='Parametry kredytu'!$D$15,$D$8/$D$10,0)</f>
        <v>1793.4782608695652</v>
      </c>
      <c r="E245" s="83">
        <f t="shared" si="15"/>
        <v>206.25491363906937</v>
      </c>
      <c r="F245" s="84">
        <f>IF('[1]Parametry kredytu'!$C$40=1,C245,C245*'[1]Parametry kredytu'!$H$19)</f>
        <v>1999.7331745086346</v>
      </c>
    </row>
    <row r="246" spans="1:6" ht="16.5" thickBot="1" x14ac:dyDescent="0.3">
      <c r="A246" s="10">
        <f t="shared" si="13"/>
        <v>234</v>
      </c>
      <c r="B246" s="82">
        <f t="shared" si="14"/>
        <v>77119.565217390715</v>
      </c>
      <c r="C246" s="98">
        <f t="shared" si="12"/>
        <v>1995.0455628350194</v>
      </c>
      <c r="D246" s="80">
        <f>IF(A246&lt;='Parametry kredytu'!$D$15,$D$8/$D$10,0)</f>
        <v>1793.4782608695652</v>
      </c>
      <c r="E246" s="83">
        <f t="shared" si="15"/>
        <v>201.56730196545408</v>
      </c>
      <c r="F246" s="84">
        <f>IF('[1]Parametry kredytu'!$C$40=1,C246,C246*'[1]Parametry kredytu'!$H$19)</f>
        <v>1995.0455628350194</v>
      </c>
    </row>
    <row r="247" spans="1:6" ht="16.5" thickBot="1" x14ac:dyDescent="0.3">
      <c r="A247" s="10">
        <f t="shared" si="13"/>
        <v>235</v>
      </c>
      <c r="B247" s="82">
        <f t="shared" si="14"/>
        <v>75326.086956521147</v>
      </c>
      <c r="C247" s="98">
        <f t="shared" si="12"/>
        <v>1990.3579511614041</v>
      </c>
      <c r="D247" s="80">
        <f>IF(A247&lt;='Parametry kredytu'!$D$15,$D$8/$D$10,0)</f>
        <v>1793.4782608695652</v>
      </c>
      <c r="E247" s="83">
        <f t="shared" si="15"/>
        <v>196.87969029183884</v>
      </c>
      <c r="F247" s="84">
        <f>IF('[1]Parametry kredytu'!$C$40=1,C247,C247*'[1]Parametry kredytu'!$H$19)</f>
        <v>1990.3579511614041</v>
      </c>
    </row>
    <row r="248" spans="1:6" ht="16.5" thickBot="1" x14ac:dyDescent="0.3">
      <c r="A248" s="10">
        <f t="shared" si="13"/>
        <v>236</v>
      </c>
      <c r="B248" s="82">
        <f t="shared" si="14"/>
        <v>73532.608695651579</v>
      </c>
      <c r="C248" s="98">
        <f t="shared" si="12"/>
        <v>1985.6703394877889</v>
      </c>
      <c r="D248" s="80">
        <f>IF(A248&lt;='Parametry kredytu'!$D$15,$D$8/$D$10,0)</f>
        <v>1793.4782608695652</v>
      </c>
      <c r="E248" s="83">
        <f t="shared" si="15"/>
        <v>192.19207861822358</v>
      </c>
      <c r="F248" s="84">
        <f>IF('[1]Parametry kredytu'!$C$40=1,C248,C248*'[1]Parametry kredytu'!$H$19)</f>
        <v>1985.6703394877889</v>
      </c>
    </row>
    <row r="249" spans="1:6" ht="16.5" thickBot="1" x14ac:dyDescent="0.3">
      <c r="A249" s="10">
        <f t="shared" si="13"/>
        <v>237</v>
      </c>
      <c r="B249" s="82">
        <f t="shared" si="14"/>
        <v>71739.130434782011</v>
      </c>
      <c r="C249" s="98">
        <f t="shared" si="12"/>
        <v>1980.9827278141736</v>
      </c>
      <c r="D249" s="80">
        <f>IF(A249&lt;='Parametry kredytu'!$D$15,$D$8/$D$10,0)</f>
        <v>1793.4782608695652</v>
      </c>
      <c r="E249" s="83">
        <f t="shared" si="15"/>
        <v>187.50446694460831</v>
      </c>
      <c r="F249" s="84">
        <f>IF('[1]Parametry kredytu'!$C$40=1,C249,C249*'[1]Parametry kredytu'!$H$19)</f>
        <v>1980.9827278141736</v>
      </c>
    </row>
    <row r="250" spans="1:6" ht="16.5" thickBot="1" x14ac:dyDescent="0.3">
      <c r="A250" s="10">
        <f t="shared" si="13"/>
        <v>238</v>
      </c>
      <c r="B250" s="82">
        <f t="shared" si="14"/>
        <v>69945.652173912444</v>
      </c>
      <c r="C250" s="98">
        <f t="shared" si="12"/>
        <v>1976.2951161405583</v>
      </c>
      <c r="D250" s="80">
        <f>IF(A250&lt;='Parametry kredytu'!$D$15,$D$8/$D$10,0)</f>
        <v>1793.4782608695652</v>
      </c>
      <c r="E250" s="83">
        <f t="shared" si="15"/>
        <v>182.81685527099307</v>
      </c>
      <c r="F250" s="84">
        <f>IF('[1]Parametry kredytu'!$C$40=1,C250,C250*'[1]Parametry kredytu'!$H$19)</f>
        <v>1976.2951161405583</v>
      </c>
    </row>
    <row r="251" spans="1:6" ht="16.5" thickBot="1" x14ac:dyDescent="0.3">
      <c r="A251" s="10">
        <f t="shared" si="13"/>
        <v>239</v>
      </c>
      <c r="B251" s="82">
        <f t="shared" si="14"/>
        <v>68152.173913042876</v>
      </c>
      <c r="C251" s="98">
        <f t="shared" si="12"/>
        <v>1971.6075044669431</v>
      </c>
      <c r="D251" s="80">
        <f>IF(A251&lt;='Parametry kredytu'!$D$15,$D$8/$D$10,0)</f>
        <v>1793.4782608695652</v>
      </c>
      <c r="E251" s="83">
        <f t="shared" si="15"/>
        <v>178.12924359737781</v>
      </c>
      <c r="F251" s="84">
        <f>IF('[1]Parametry kredytu'!$C$40=1,C251,C251*'[1]Parametry kredytu'!$H$19)</f>
        <v>1971.6075044669431</v>
      </c>
    </row>
    <row r="252" spans="1:6" ht="16.5" thickBot="1" x14ac:dyDescent="0.3">
      <c r="A252" s="10">
        <f t="shared" si="13"/>
        <v>240</v>
      </c>
      <c r="B252" s="82">
        <f t="shared" si="14"/>
        <v>66358.695652173308</v>
      </c>
      <c r="C252" s="98">
        <f t="shared" si="12"/>
        <v>1966.9198927933278</v>
      </c>
      <c r="D252" s="80">
        <f>IF(A252&lt;='Parametry kredytu'!$D$15,$D$8/$D$10,0)</f>
        <v>1793.4782608695652</v>
      </c>
      <c r="E252" s="83">
        <f t="shared" si="15"/>
        <v>173.44163192376257</v>
      </c>
      <c r="F252" s="84">
        <f>IF('[1]Parametry kredytu'!$C$40=1,C252,C252*'[1]Parametry kredytu'!$H$19)</f>
        <v>1966.9198927933278</v>
      </c>
    </row>
    <row r="253" spans="1:6" ht="16.5" thickBot="1" x14ac:dyDescent="0.3">
      <c r="A253" s="10">
        <f t="shared" si="13"/>
        <v>241</v>
      </c>
      <c r="B253" s="82">
        <f t="shared" si="14"/>
        <v>64565.21739130374</v>
      </c>
      <c r="C253" s="98">
        <f t="shared" si="12"/>
        <v>1962.2322811197125</v>
      </c>
      <c r="D253" s="80">
        <f>IF(A253&lt;='Parametry kredytu'!$D$15,$D$8/$D$10,0)</f>
        <v>1793.4782608695652</v>
      </c>
      <c r="E253" s="83">
        <f t="shared" si="15"/>
        <v>168.75402025014731</v>
      </c>
      <c r="F253" s="84">
        <f>IF('[1]Parametry kredytu'!$C$40=1,C253,C253*'[1]Parametry kredytu'!$H$19)</f>
        <v>1962.2322811197125</v>
      </c>
    </row>
    <row r="254" spans="1:6" ht="16.5" thickBot="1" x14ac:dyDescent="0.3">
      <c r="A254" s="10">
        <f t="shared" si="13"/>
        <v>242</v>
      </c>
      <c r="B254" s="82">
        <f t="shared" si="14"/>
        <v>62771.739130434173</v>
      </c>
      <c r="C254" s="98">
        <f t="shared" si="12"/>
        <v>1957.5446694460973</v>
      </c>
      <c r="D254" s="80">
        <f>IF(A254&lt;='Parametry kredytu'!$D$15,$D$8/$D$10,0)</f>
        <v>1793.4782608695652</v>
      </c>
      <c r="E254" s="83">
        <f t="shared" si="15"/>
        <v>164.06640857653207</v>
      </c>
      <c r="F254" s="84">
        <f>IF('[1]Parametry kredytu'!$C$40=1,C254,C254*'[1]Parametry kredytu'!$H$19)</f>
        <v>1957.5446694460973</v>
      </c>
    </row>
    <row r="255" spans="1:6" ht="16.5" thickBot="1" x14ac:dyDescent="0.3">
      <c r="A255" s="10">
        <f t="shared" si="13"/>
        <v>243</v>
      </c>
      <c r="B255" s="82">
        <f t="shared" si="14"/>
        <v>60978.260869564605</v>
      </c>
      <c r="C255" s="98">
        <f t="shared" si="12"/>
        <v>1952.857057772482</v>
      </c>
      <c r="D255" s="80">
        <f>IF(A255&lt;='Parametry kredytu'!$D$15,$D$8/$D$10,0)</f>
        <v>1793.4782608695652</v>
      </c>
      <c r="E255" s="83">
        <f t="shared" si="15"/>
        <v>159.3787969029168</v>
      </c>
      <c r="F255" s="84">
        <f>IF('[1]Parametry kredytu'!$C$40=1,C255,C255*'[1]Parametry kredytu'!$H$19)</f>
        <v>1952.857057772482</v>
      </c>
    </row>
    <row r="256" spans="1:6" ht="16.5" thickBot="1" x14ac:dyDescent="0.3">
      <c r="A256" s="10">
        <f t="shared" si="13"/>
        <v>244</v>
      </c>
      <c r="B256" s="82">
        <f t="shared" si="14"/>
        <v>59184.782608695037</v>
      </c>
      <c r="C256" s="98">
        <f t="shared" si="12"/>
        <v>1948.1694460988667</v>
      </c>
      <c r="D256" s="80">
        <f>IF(A256&lt;='Parametry kredytu'!$D$15,$D$8/$D$10,0)</f>
        <v>1793.4782608695652</v>
      </c>
      <c r="E256" s="83">
        <f t="shared" si="15"/>
        <v>154.69118522930154</v>
      </c>
      <c r="F256" s="84">
        <f>IF('[1]Parametry kredytu'!$C$40=1,C256,C256*'[1]Parametry kredytu'!$H$19)</f>
        <v>1948.1694460988667</v>
      </c>
    </row>
    <row r="257" spans="1:6" ht="16.5" thickBot="1" x14ac:dyDescent="0.3">
      <c r="A257" s="10">
        <f t="shared" si="13"/>
        <v>245</v>
      </c>
      <c r="B257" s="82">
        <f t="shared" si="14"/>
        <v>57391.304347825469</v>
      </c>
      <c r="C257" s="98">
        <f t="shared" si="12"/>
        <v>1943.4818344252515</v>
      </c>
      <c r="D257" s="80">
        <f>IF(A257&lt;='Parametry kredytu'!$D$15,$D$8/$D$10,0)</f>
        <v>1793.4782608695652</v>
      </c>
      <c r="E257" s="83">
        <f t="shared" si="15"/>
        <v>150.0035735556863</v>
      </c>
      <c r="F257" s="84">
        <f>IF('[1]Parametry kredytu'!$C$40=1,C257,C257*'[1]Parametry kredytu'!$H$19)</f>
        <v>1943.4818344252515</v>
      </c>
    </row>
    <row r="258" spans="1:6" ht="16.5" thickBot="1" x14ac:dyDescent="0.3">
      <c r="A258" s="10">
        <f t="shared" si="13"/>
        <v>246</v>
      </c>
      <c r="B258" s="82">
        <f t="shared" si="14"/>
        <v>55597.826086955902</v>
      </c>
      <c r="C258" s="98">
        <f t="shared" si="12"/>
        <v>1938.7942227516362</v>
      </c>
      <c r="D258" s="80">
        <f>IF(A258&lt;='Parametry kredytu'!$D$15,$D$8/$D$10,0)</f>
        <v>1793.4782608695652</v>
      </c>
      <c r="E258" s="83">
        <f t="shared" si="15"/>
        <v>145.31596188207104</v>
      </c>
      <c r="F258" s="84">
        <f>IF('[1]Parametry kredytu'!$C$40=1,C258,C258*'[1]Parametry kredytu'!$H$19)</f>
        <v>1938.7942227516362</v>
      </c>
    </row>
    <row r="259" spans="1:6" ht="16.5" thickBot="1" x14ac:dyDescent="0.3">
      <c r="A259" s="10">
        <f t="shared" si="13"/>
        <v>247</v>
      </c>
      <c r="B259" s="82">
        <f t="shared" si="14"/>
        <v>53804.347826086334</v>
      </c>
      <c r="C259" s="98">
        <f t="shared" si="12"/>
        <v>1934.1066110780209</v>
      </c>
      <c r="D259" s="80">
        <f>IF(A259&lt;='Parametry kredytu'!$D$15,$D$8/$D$10,0)</f>
        <v>1793.4782608695652</v>
      </c>
      <c r="E259" s="83">
        <f t="shared" si="15"/>
        <v>140.62835020845577</v>
      </c>
      <c r="F259" s="84">
        <f>IF('[1]Parametry kredytu'!$C$40=1,C259,C259*'[1]Parametry kredytu'!$H$19)</f>
        <v>1934.1066110780209</v>
      </c>
    </row>
    <row r="260" spans="1:6" ht="16.5" thickBot="1" x14ac:dyDescent="0.3">
      <c r="A260" s="10">
        <f t="shared" si="13"/>
        <v>248</v>
      </c>
      <c r="B260" s="82">
        <f t="shared" si="14"/>
        <v>52010.869565216766</v>
      </c>
      <c r="C260" s="98">
        <f t="shared" si="12"/>
        <v>1929.4189994044059</v>
      </c>
      <c r="D260" s="80">
        <f>IF(A260&lt;='Parametry kredytu'!$D$15,$D$8/$D$10,0)</f>
        <v>1793.4782608695652</v>
      </c>
      <c r="E260" s="83">
        <f t="shared" si="15"/>
        <v>135.94073853484053</v>
      </c>
      <c r="F260" s="84">
        <f>IF('[1]Parametry kredytu'!$C$40=1,C260,C260*'[1]Parametry kredytu'!$H$19)</f>
        <v>1929.4189994044059</v>
      </c>
    </row>
    <row r="261" spans="1:6" ht="16.5" thickBot="1" x14ac:dyDescent="0.3">
      <c r="A261" s="10">
        <f t="shared" si="13"/>
        <v>249</v>
      </c>
      <c r="B261" s="82">
        <f t="shared" si="14"/>
        <v>50217.391304347198</v>
      </c>
      <c r="C261" s="98">
        <f t="shared" si="12"/>
        <v>1924.7313877307906</v>
      </c>
      <c r="D261" s="80">
        <f>IF(A261&lt;='Parametry kredytu'!$D$15,$D$8/$D$10,0)</f>
        <v>1793.4782608695652</v>
      </c>
      <c r="E261" s="83">
        <f t="shared" si="15"/>
        <v>131.25312686122527</v>
      </c>
      <c r="F261" s="84">
        <f>IF('[1]Parametry kredytu'!$C$40=1,C261,C261*'[1]Parametry kredytu'!$H$19)</f>
        <v>1924.7313877307906</v>
      </c>
    </row>
    <row r="262" spans="1:6" ht="16.5" thickBot="1" x14ac:dyDescent="0.3">
      <c r="A262" s="10">
        <f t="shared" si="13"/>
        <v>250</v>
      </c>
      <c r="B262" s="82">
        <f t="shared" si="14"/>
        <v>48423.913043477631</v>
      </c>
      <c r="C262" s="98">
        <f t="shared" si="12"/>
        <v>1920.0437760571754</v>
      </c>
      <c r="D262" s="80">
        <f>IF(A262&lt;='Parametry kredytu'!$D$15,$D$8/$D$10,0)</f>
        <v>1793.4782608695652</v>
      </c>
      <c r="E262" s="83">
        <f t="shared" si="15"/>
        <v>126.56551518761003</v>
      </c>
      <c r="F262" s="84">
        <f>IF('[1]Parametry kredytu'!$C$40=1,C262,C262*'[1]Parametry kredytu'!$H$19)</f>
        <v>1920.0437760571754</v>
      </c>
    </row>
    <row r="263" spans="1:6" ht="16.5" thickBot="1" x14ac:dyDescent="0.3">
      <c r="A263" s="10">
        <f t="shared" si="13"/>
        <v>251</v>
      </c>
      <c r="B263" s="82">
        <f t="shared" si="14"/>
        <v>46630.434782608063</v>
      </c>
      <c r="C263" s="98">
        <f t="shared" si="12"/>
        <v>1915.3561643835601</v>
      </c>
      <c r="D263" s="80">
        <f>IF(A263&lt;='Parametry kredytu'!$D$15,$D$8/$D$10,0)</f>
        <v>1793.4782608695652</v>
      </c>
      <c r="E263" s="83">
        <f t="shared" si="15"/>
        <v>121.87790351399477</v>
      </c>
      <c r="F263" s="84">
        <f>IF('[1]Parametry kredytu'!$C$40=1,C263,C263*'[1]Parametry kredytu'!$H$19)</f>
        <v>1915.3561643835601</v>
      </c>
    </row>
    <row r="264" spans="1:6" ht="16.5" thickBot="1" x14ac:dyDescent="0.3">
      <c r="A264" s="10">
        <f t="shared" si="13"/>
        <v>252</v>
      </c>
      <c r="B264" s="82">
        <f t="shared" si="14"/>
        <v>44836.956521738495</v>
      </c>
      <c r="C264" s="98">
        <f t="shared" si="12"/>
        <v>1910.6685527099448</v>
      </c>
      <c r="D264" s="80">
        <f>IF(A264&lt;='Parametry kredytu'!$D$15,$D$8/$D$10,0)</f>
        <v>1793.4782608695652</v>
      </c>
      <c r="E264" s="83">
        <f t="shared" si="15"/>
        <v>117.19029184037952</v>
      </c>
      <c r="F264" s="84">
        <f>IF('[1]Parametry kredytu'!$C$40=1,C264,C264*'[1]Parametry kredytu'!$H$19)</f>
        <v>1910.6685527099448</v>
      </c>
    </row>
    <row r="265" spans="1:6" ht="16.5" thickBot="1" x14ac:dyDescent="0.3">
      <c r="A265" s="10">
        <f t="shared" si="13"/>
        <v>253</v>
      </c>
      <c r="B265" s="82">
        <f t="shared" si="14"/>
        <v>43043.478260868927</v>
      </c>
      <c r="C265" s="98">
        <f t="shared" si="12"/>
        <v>1905.9809410363296</v>
      </c>
      <c r="D265" s="80">
        <f>IF(A265&lt;='Parametry kredytu'!$D$15,$D$8/$D$10,0)</f>
        <v>1793.4782608695652</v>
      </c>
      <c r="E265" s="83">
        <f t="shared" si="15"/>
        <v>112.50268016676426</v>
      </c>
      <c r="F265" s="84">
        <f>IF('[1]Parametry kredytu'!$C$40=1,C265,C265*'[1]Parametry kredytu'!$H$19)</f>
        <v>1905.9809410363296</v>
      </c>
    </row>
    <row r="266" spans="1:6" ht="16.5" thickBot="1" x14ac:dyDescent="0.3">
      <c r="A266" s="10">
        <f t="shared" si="13"/>
        <v>254</v>
      </c>
      <c r="B266" s="82">
        <f t="shared" si="14"/>
        <v>41249.99999999936</v>
      </c>
      <c r="C266" s="98">
        <f t="shared" si="12"/>
        <v>1901.2933293627143</v>
      </c>
      <c r="D266" s="80">
        <f>IF(A266&lt;='Parametry kredytu'!$D$15,$D$8/$D$10,0)</f>
        <v>1793.4782608695652</v>
      </c>
      <c r="E266" s="83">
        <f t="shared" si="15"/>
        <v>107.81506849314901</v>
      </c>
      <c r="F266" s="84">
        <f>IF('[1]Parametry kredytu'!$C$40=1,C266,C266*'[1]Parametry kredytu'!$H$19)</f>
        <v>1901.2933293627143</v>
      </c>
    </row>
    <row r="267" spans="1:6" ht="16.5" thickBot="1" x14ac:dyDescent="0.3">
      <c r="A267" s="10">
        <f t="shared" si="13"/>
        <v>255</v>
      </c>
      <c r="B267" s="82">
        <f t="shared" si="14"/>
        <v>39456.521739129792</v>
      </c>
      <c r="C267" s="98">
        <f t="shared" si="12"/>
        <v>1896.605717689099</v>
      </c>
      <c r="D267" s="80">
        <f>IF(A267&lt;='Parametry kredytu'!$D$15,$D$8/$D$10,0)</f>
        <v>1793.4782608695652</v>
      </c>
      <c r="E267" s="83">
        <f t="shared" si="15"/>
        <v>103.12745681953376</v>
      </c>
      <c r="F267" s="84">
        <f>IF('[1]Parametry kredytu'!$C$40=1,C267,C267*'[1]Parametry kredytu'!$H$19)</f>
        <v>1896.605717689099</v>
      </c>
    </row>
    <row r="268" spans="1:6" ht="16.5" thickBot="1" x14ac:dyDescent="0.3">
      <c r="A268" s="10">
        <f t="shared" si="13"/>
        <v>256</v>
      </c>
      <c r="B268" s="82">
        <f t="shared" si="14"/>
        <v>37663.043478260224</v>
      </c>
      <c r="C268" s="98">
        <f t="shared" si="12"/>
        <v>1891.9181060154838</v>
      </c>
      <c r="D268" s="80">
        <f>IF(A268&lt;='Parametry kredytu'!$D$15,$D$8/$D$10,0)</f>
        <v>1793.4782608695652</v>
      </c>
      <c r="E268" s="83">
        <f t="shared" si="15"/>
        <v>98.439845145918511</v>
      </c>
      <c r="F268" s="84">
        <f>IF('[1]Parametry kredytu'!$C$40=1,C268,C268*'[1]Parametry kredytu'!$H$19)</f>
        <v>1891.9181060154838</v>
      </c>
    </row>
    <row r="269" spans="1:6" ht="16.5" thickBot="1" x14ac:dyDescent="0.3">
      <c r="A269" s="10">
        <f t="shared" si="13"/>
        <v>257</v>
      </c>
      <c r="B269" s="82">
        <f t="shared" si="14"/>
        <v>35869.565217390656</v>
      </c>
      <c r="C269" s="98">
        <f t="shared" si="12"/>
        <v>1887.2304943418685</v>
      </c>
      <c r="D269" s="80">
        <f>IF(A269&lt;='Parametry kredytu'!$D$15,$D$8/$D$10,0)</f>
        <v>1793.4782608695652</v>
      </c>
      <c r="E269" s="83">
        <f t="shared" si="15"/>
        <v>93.75223347230326</v>
      </c>
      <c r="F269" s="84">
        <f>IF('[1]Parametry kredytu'!$C$40=1,C269,C269*'[1]Parametry kredytu'!$H$19)</f>
        <v>1887.2304943418685</v>
      </c>
    </row>
    <row r="270" spans="1:6" ht="16.5" thickBot="1" x14ac:dyDescent="0.3">
      <c r="A270" s="10">
        <f t="shared" si="13"/>
        <v>258</v>
      </c>
      <c r="B270" s="82">
        <f t="shared" si="14"/>
        <v>34076.086956521089</v>
      </c>
      <c r="C270" s="98">
        <f t="shared" ref="C270:C333" si="16">D270+E270</f>
        <v>1882.5428826682532</v>
      </c>
      <c r="D270" s="80">
        <f>IF(A270&lt;='Parametry kredytu'!$D$15,$D$8/$D$10,0)</f>
        <v>1793.4782608695652</v>
      </c>
      <c r="E270" s="83">
        <f t="shared" si="15"/>
        <v>89.064621798688009</v>
      </c>
      <c r="F270" s="84">
        <f>IF('[1]Parametry kredytu'!$C$40=1,C270,C270*'[1]Parametry kredytu'!$H$19)</f>
        <v>1882.5428826682532</v>
      </c>
    </row>
    <row r="271" spans="1:6" ht="16.5" thickBot="1" x14ac:dyDescent="0.3">
      <c r="A271" s="10">
        <f>A270+1</f>
        <v>259</v>
      </c>
      <c r="B271" s="82">
        <f t="shared" ref="B271:B334" si="17">B270-D270</f>
        <v>32282.608695651525</v>
      </c>
      <c r="C271" s="98">
        <f t="shared" si="16"/>
        <v>1877.855270994638</v>
      </c>
      <c r="D271" s="80">
        <f>IF(A271&lt;='Parametry kredytu'!$D$15,$D$8/$D$10,0)</f>
        <v>1793.4782608695652</v>
      </c>
      <c r="E271" s="83">
        <f t="shared" ref="E271:E334" si="18">IF(E270=0,0,B271*$D$9*(30/365))</f>
        <v>84.377010125072758</v>
      </c>
      <c r="F271" s="84">
        <f>IF('[1]Parametry kredytu'!$C$40=1,C271,C271*'[1]Parametry kredytu'!$H$19)</f>
        <v>1877.855270994638</v>
      </c>
    </row>
    <row r="272" spans="1:6" ht="16.5" thickBot="1" x14ac:dyDescent="0.3">
      <c r="A272" s="10">
        <f t="shared" ref="A272:A335" si="19">A271+1</f>
        <v>260</v>
      </c>
      <c r="B272" s="82">
        <f t="shared" si="17"/>
        <v>30489.130434781961</v>
      </c>
      <c r="C272" s="98">
        <f t="shared" si="16"/>
        <v>1873.1676593210227</v>
      </c>
      <c r="D272" s="80">
        <f>IF(A272&lt;='Parametry kredytu'!$D$15,$D$8/$D$10,0)</f>
        <v>1793.4782608695652</v>
      </c>
      <c r="E272" s="83">
        <f t="shared" si="18"/>
        <v>79.689398451457507</v>
      </c>
      <c r="F272" s="84">
        <f>IF('[1]Parametry kredytu'!$C$40=1,C272,C272*'[1]Parametry kredytu'!$H$19)</f>
        <v>1873.1676593210227</v>
      </c>
    </row>
    <row r="273" spans="1:6" ht="16.5" thickBot="1" x14ac:dyDescent="0.3">
      <c r="A273" s="10">
        <f t="shared" si="19"/>
        <v>261</v>
      </c>
      <c r="B273" s="82">
        <f t="shared" si="17"/>
        <v>28695.652173912396</v>
      </c>
      <c r="C273" s="98">
        <f t="shared" si="16"/>
        <v>1868.4800476474074</v>
      </c>
      <c r="D273" s="80">
        <f>IF(A273&lt;='Parametry kredytu'!$D$15,$D$8/$D$10,0)</f>
        <v>1793.4782608695652</v>
      </c>
      <c r="E273" s="83">
        <f t="shared" si="18"/>
        <v>75.00178677784227</v>
      </c>
      <c r="F273" s="84">
        <f>IF('[1]Parametry kredytu'!$C$40=1,C273,C273*'[1]Parametry kredytu'!$H$19)</f>
        <v>1868.4800476474074</v>
      </c>
    </row>
    <row r="274" spans="1:6" ht="16.5" thickBot="1" x14ac:dyDescent="0.3">
      <c r="A274" s="10">
        <f t="shared" si="19"/>
        <v>262</v>
      </c>
      <c r="B274" s="82">
        <f t="shared" si="17"/>
        <v>26902.173913042832</v>
      </c>
      <c r="C274" s="98">
        <f t="shared" si="16"/>
        <v>1863.7924359737922</v>
      </c>
      <c r="D274" s="80">
        <f>IF(A274&lt;='Parametry kredytu'!$D$15,$D$8/$D$10,0)</f>
        <v>1793.4782608695652</v>
      </c>
      <c r="E274" s="83">
        <f t="shared" si="18"/>
        <v>70.314175104227019</v>
      </c>
      <c r="F274" s="84">
        <f>IF('[1]Parametry kredytu'!$C$40=1,C274,C274*'[1]Parametry kredytu'!$H$19)</f>
        <v>1863.7924359737922</v>
      </c>
    </row>
    <row r="275" spans="1:6" ht="16.5" thickBot="1" x14ac:dyDescent="0.3">
      <c r="A275" s="10">
        <f t="shared" si="19"/>
        <v>263</v>
      </c>
      <c r="B275" s="82">
        <f t="shared" si="17"/>
        <v>25108.695652173268</v>
      </c>
      <c r="C275" s="98">
        <f t="shared" si="16"/>
        <v>1859.1048243001769</v>
      </c>
      <c r="D275" s="80">
        <f>IF(A275&lt;='Parametry kredytu'!$D$15,$D$8/$D$10,0)</f>
        <v>1793.4782608695652</v>
      </c>
      <c r="E275" s="83">
        <f t="shared" si="18"/>
        <v>65.626563430611782</v>
      </c>
      <c r="F275" s="84">
        <f>IF('[1]Parametry kredytu'!$C$40=1,C275,C275*'[1]Parametry kredytu'!$H$19)</f>
        <v>1859.1048243001769</v>
      </c>
    </row>
    <row r="276" spans="1:6" ht="16.5" thickBot="1" x14ac:dyDescent="0.3">
      <c r="A276" s="10">
        <f t="shared" si="19"/>
        <v>264</v>
      </c>
      <c r="B276" s="82">
        <f t="shared" si="17"/>
        <v>23315.217391303704</v>
      </c>
      <c r="C276" s="98">
        <f t="shared" si="16"/>
        <v>1854.4172126265619</v>
      </c>
      <c r="D276" s="80">
        <f>IF(A276&lt;='Parametry kredytu'!$D$15,$D$8/$D$10,0)</f>
        <v>1793.4782608695652</v>
      </c>
      <c r="E276" s="83">
        <f t="shared" si="18"/>
        <v>60.938951756996524</v>
      </c>
      <c r="F276" s="84">
        <f>IF('[1]Parametry kredytu'!$C$40=1,C276,C276*'[1]Parametry kredytu'!$H$19)</f>
        <v>1854.4172126265619</v>
      </c>
    </row>
    <row r="277" spans="1:6" ht="16.5" thickBot="1" x14ac:dyDescent="0.3">
      <c r="A277" s="10">
        <f t="shared" si="19"/>
        <v>265</v>
      </c>
      <c r="B277" s="82">
        <f t="shared" si="17"/>
        <v>21521.73913043414</v>
      </c>
      <c r="C277" s="98">
        <f t="shared" si="16"/>
        <v>1849.7296009529466</v>
      </c>
      <c r="D277" s="80">
        <f>IF(A277&lt;='Parametry kredytu'!$D$15,$D$8/$D$10,0)</f>
        <v>1793.4782608695652</v>
      </c>
      <c r="E277" s="83">
        <f t="shared" si="18"/>
        <v>56.251340083381287</v>
      </c>
      <c r="F277" s="84">
        <f>IF('[1]Parametry kredytu'!$C$40=1,C277,C277*'[1]Parametry kredytu'!$H$19)</f>
        <v>1849.7296009529466</v>
      </c>
    </row>
    <row r="278" spans="1:6" ht="16.5" thickBot="1" x14ac:dyDescent="0.3">
      <c r="A278" s="10">
        <f t="shared" si="19"/>
        <v>266</v>
      </c>
      <c r="B278" s="82">
        <f t="shared" si="17"/>
        <v>19728.260869564576</v>
      </c>
      <c r="C278" s="98">
        <f t="shared" si="16"/>
        <v>1845.0419892793313</v>
      </c>
      <c r="D278" s="80">
        <f>IF(A278&lt;='Parametry kredytu'!$D$15,$D$8/$D$10,0)</f>
        <v>1793.4782608695652</v>
      </c>
      <c r="E278" s="83">
        <f t="shared" si="18"/>
        <v>51.563728409766043</v>
      </c>
      <c r="F278" s="84">
        <f>IF('[1]Parametry kredytu'!$C$40=1,C278,C278*'[1]Parametry kredytu'!$H$19)</f>
        <v>1845.0419892793313</v>
      </c>
    </row>
    <row r="279" spans="1:6" ht="16.5" thickBot="1" x14ac:dyDescent="0.3">
      <c r="A279" s="10">
        <f t="shared" si="19"/>
        <v>267</v>
      </c>
      <c r="B279" s="82">
        <f t="shared" si="17"/>
        <v>17934.782608695012</v>
      </c>
      <c r="C279" s="98">
        <f t="shared" si="16"/>
        <v>1840.3543776057161</v>
      </c>
      <c r="D279" s="80">
        <f>IF(A279&lt;='Parametry kredytu'!$D$15,$D$8/$D$10,0)</f>
        <v>1793.4782608695652</v>
      </c>
      <c r="E279" s="83">
        <f t="shared" si="18"/>
        <v>46.876116736150799</v>
      </c>
      <c r="F279" s="84">
        <f>IF('[1]Parametry kredytu'!$C$40=1,C279,C279*'[1]Parametry kredytu'!$H$19)</f>
        <v>1840.3543776057161</v>
      </c>
    </row>
    <row r="280" spans="1:6" ht="16.5" thickBot="1" x14ac:dyDescent="0.3">
      <c r="A280" s="10">
        <f t="shared" si="19"/>
        <v>268</v>
      </c>
      <c r="B280" s="82">
        <f t="shared" si="17"/>
        <v>16141.304347825446</v>
      </c>
      <c r="C280" s="98">
        <f t="shared" si="16"/>
        <v>1835.6667659321008</v>
      </c>
      <c r="D280" s="80">
        <f>IF(A280&lt;='Parametry kredytu'!$D$15,$D$8/$D$10,0)</f>
        <v>1793.4782608695652</v>
      </c>
      <c r="E280" s="83">
        <f t="shared" si="18"/>
        <v>42.188505062535548</v>
      </c>
      <c r="F280" s="84">
        <f>IF('[1]Parametry kredytu'!$C$40=1,C280,C280*'[1]Parametry kredytu'!$H$19)</f>
        <v>1835.6667659321008</v>
      </c>
    </row>
    <row r="281" spans="1:6" ht="16.5" thickBot="1" x14ac:dyDescent="0.3">
      <c r="A281" s="10">
        <f t="shared" si="19"/>
        <v>269</v>
      </c>
      <c r="B281" s="82">
        <f t="shared" si="17"/>
        <v>14347.82608695588</v>
      </c>
      <c r="C281" s="98">
        <f t="shared" si="16"/>
        <v>1830.9791542584856</v>
      </c>
      <c r="D281" s="80">
        <f>IF(A281&lt;='Parametry kredytu'!$D$15,$D$8/$D$10,0)</f>
        <v>1793.4782608695652</v>
      </c>
      <c r="E281" s="83">
        <f t="shared" si="18"/>
        <v>37.500893388920304</v>
      </c>
      <c r="F281" s="84">
        <f>IF('[1]Parametry kredytu'!$C$40=1,C281,C281*'[1]Parametry kredytu'!$H$19)</f>
        <v>1830.9791542584856</v>
      </c>
    </row>
    <row r="282" spans="1:6" ht="16.5" thickBot="1" x14ac:dyDescent="0.3">
      <c r="A282" s="10">
        <f t="shared" si="19"/>
        <v>270</v>
      </c>
      <c r="B282" s="82">
        <f t="shared" si="17"/>
        <v>12554.347826086314</v>
      </c>
      <c r="C282" s="98">
        <f t="shared" si="16"/>
        <v>1826.2915425848703</v>
      </c>
      <c r="D282" s="80">
        <f>IF(A282&lt;='Parametry kredytu'!$D$15,$D$8/$D$10,0)</f>
        <v>1793.4782608695652</v>
      </c>
      <c r="E282" s="83">
        <f t="shared" si="18"/>
        <v>32.813281715305045</v>
      </c>
      <c r="F282" s="84">
        <f>IF('[1]Parametry kredytu'!$C$40=1,C282,C282*'[1]Parametry kredytu'!$H$19)</f>
        <v>1826.2915425848703</v>
      </c>
    </row>
    <row r="283" spans="1:6" ht="16.5" thickBot="1" x14ac:dyDescent="0.3">
      <c r="A283" s="10">
        <f t="shared" si="19"/>
        <v>271</v>
      </c>
      <c r="B283" s="82">
        <f t="shared" si="17"/>
        <v>10760.869565216748</v>
      </c>
      <c r="C283" s="98">
        <f t="shared" si="16"/>
        <v>1821.603930911255</v>
      </c>
      <c r="D283" s="80">
        <f>IF(A283&lt;='Parametry kredytu'!$D$15,$D$8/$D$10,0)</f>
        <v>1793.4782608695652</v>
      </c>
      <c r="E283" s="83">
        <f t="shared" si="18"/>
        <v>28.125670041689801</v>
      </c>
      <c r="F283" s="84">
        <f>IF('[1]Parametry kredytu'!$C$40=1,C283,C283*'[1]Parametry kredytu'!$H$19)</f>
        <v>1821.603930911255</v>
      </c>
    </row>
    <row r="284" spans="1:6" ht="16.5" thickBot="1" x14ac:dyDescent="0.3">
      <c r="A284" s="10">
        <f t="shared" si="19"/>
        <v>272</v>
      </c>
      <c r="B284" s="82">
        <f t="shared" si="17"/>
        <v>8967.3913043471821</v>
      </c>
      <c r="C284" s="98">
        <f t="shared" si="16"/>
        <v>1816.9163192376398</v>
      </c>
      <c r="D284" s="80">
        <f>IF(A284&lt;='Parametry kredytu'!$D$15,$D$8/$D$10,0)</f>
        <v>1793.4782608695652</v>
      </c>
      <c r="E284" s="83">
        <f t="shared" si="18"/>
        <v>23.438058368074554</v>
      </c>
      <c r="F284" s="84">
        <f>IF('[1]Parametry kredytu'!$C$40=1,C284,C284*'[1]Parametry kredytu'!$H$19)</f>
        <v>1816.9163192376398</v>
      </c>
    </row>
    <row r="285" spans="1:6" ht="16.5" thickBot="1" x14ac:dyDescent="0.3">
      <c r="A285" s="10">
        <f t="shared" si="19"/>
        <v>273</v>
      </c>
      <c r="B285" s="82">
        <f t="shared" si="17"/>
        <v>7173.9130434776171</v>
      </c>
      <c r="C285" s="98">
        <f t="shared" si="16"/>
        <v>1812.2287075640245</v>
      </c>
      <c r="D285" s="80">
        <f>IF(A285&lt;='Parametry kredytu'!$D$15,$D$8/$D$10,0)</f>
        <v>1793.4782608695652</v>
      </c>
      <c r="E285" s="83">
        <f t="shared" si="18"/>
        <v>18.750446694459306</v>
      </c>
      <c r="F285" s="84">
        <f>IF('[1]Parametry kredytu'!$C$40=1,C285,C285*'[1]Parametry kredytu'!$H$19)</f>
        <v>1812.2287075640245</v>
      </c>
    </row>
    <row r="286" spans="1:6" ht="16.5" thickBot="1" x14ac:dyDescent="0.3">
      <c r="A286" s="10">
        <f t="shared" si="19"/>
        <v>274</v>
      </c>
      <c r="B286" s="82">
        <f t="shared" si="17"/>
        <v>5380.434782608052</v>
      </c>
      <c r="C286" s="98">
        <f t="shared" si="16"/>
        <v>1807.5410958904092</v>
      </c>
      <c r="D286" s="80">
        <f>IF(A286&lt;='Parametry kredytu'!$D$15,$D$8/$D$10,0)</f>
        <v>1793.4782608695652</v>
      </c>
      <c r="E286" s="83">
        <f t="shared" si="18"/>
        <v>14.062835020844059</v>
      </c>
      <c r="F286" s="84">
        <f>IF('[1]Parametry kredytu'!$C$40=1,C286,C286*'[1]Parametry kredytu'!$H$19)</f>
        <v>1807.5410958904092</v>
      </c>
    </row>
    <row r="287" spans="1:6" ht="16.5" thickBot="1" x14ac:dyDescent="0.3">
      <c r="A287" s="10">
        <f t="shared" si="19"/>
        <v>275</v>
      </c>
      <c r="B287" s="82">
        <f t="shared" si="17"/>
        <v>3586.956521738487</v>
      </c>
      <c r="C287" s="98">
        <f t="shared" si="16"/>
        <v>1802.853484216794</v>
      </c>
      <c r="D287" s="80">
        <f>IF(A287&lt;='Parametry kredytu'!$D$15,$D$8/$D$10,0)</f>
        <v>1793.4782608695652</v>
      </c>
      <c r="E287" s="83">
        <f t="shared" si="18"/>
        <v>9.3752233472288129</v>
      </c>
      <c r="F287" s="84">
        <f>IF('[1]Parametry kredytu'!$C$40=1,C287,C287*'[1]Parametry kredytu'!$H$19)</f>
        <v>1802.853484216794</v>
      </c>
    </row>
    <row r="288" spans="1:6" ht="16.5" thickBot="1" x14ac:dyDescent="0.3">
      <c r="A288" s="10">
        <f t="shared" si="19"/>
        <v>276</v>
      </c>
      <c r="B288" s="82">
        <f t="shared" si="17"/>
        <v>1793.4782608689218</v>
      </c>
      <c r="C288" s="98">
        <f t="shared" si="16"/>
        <v>1798.1658725431789</v>
      </c>
      <c r="D288" s="80">
        <f>IF(A288&lt;='Parametry kredytu'!$D$15,$D$8/$D$10,0)</f>
        <v>1793.4782608695652</v>
      </c>
      <c r="E288" s="83">
        <f t="shared" si="18"/>
        <v>4.6876116736135653</v>
      </c>
      <c r="F288" s="84">
        <f>IF('[1]Parametry kredytu'!$C$40=1,C288,C288*'[1]Parametry kredytu'!$H$19)</f>
        <v>1798.1658725431789</v>
      </c>
    </row>
    <row r="289" spans="1:6" ht="16.5" thickBot="1" x14ac:dyDescent="0.3">
      <c r="A289" s="10">
        <f t="shared" si="19"/>
        <v>277</v>
      </c>
      <c r="B289" s="82">
        <f t="shared" si="17"/>
        <v>-6.4346750150434673E-10</v>
      </c>
      <c r="C289" s="98">
        <f t="shared" si="16"/>
        <v>-1.68183012721958E-12</v>
      </c>
      <c r="D289" s="80">
        <f>IF(A289&lt;='Parametry kredytu'!$D$15,$D$8/$D$10,0)</f>
        <v>0</v>
      </c>
      <c r="E289" s="83">
        <f t="shared" si="18"/>
        <v>-1.68183012721958E-12</v>
      </c>
      <c r="F289" s="84">
        <f>IF('[1]Parametry kredytu'!$C$40=1,C289,C289*'[1]Parametry kredytu'!$H$19)</f>
        <v>-1.68183012721958E-12</v>
      </c>
    </row>
    <row r="290" spans="1:6" ht="16.5" thickBot="1" x14ac:dyDescent="0.3">
      <c r="A290" s="10">
        <f t="shared" si="19"/>
        <v>278</v>
      </c>
      <c r="B290" s="82">
        <f t="shared" si="17"/>
        <v>-6.4346750150434673E-10</v>
      </c>
      <c r="C290" s="98">
        <f t="shared" si="16"/>
        <v>-1.68183012721958E-12</v>
      </c>
      <c r="D290" s="80">
        <f>IF(A290&lt;='Parametry kredytu'!$D$15,$D$8/$D$10,0)</f>
        <v>0</v>
      </c>
      <c r="E290" s="83">
        <f t="shared" si="18"/>
        <v>-1.68183012721958E-12</v>
      </c>
      <c r="F290" s="84">
        <f>IF('[1]Parametry kredytu'!$C$40=1,C290,C290*'[1]Parametry kredytu'!$H$19)</f>
        <v>-1.68183012721958E-12</v>
      </c>
    </row>
    <row r="291" spans="1:6" ht="16.5" thickBot="1" x14ac:dyDescent="0.3">
      <c r="A291" s="10">
        <f t="shared" si="19"/>
        <v>279</v>
      </c>
      <c r="B291" s="82">
        <f t="shared" si="17"/>
        <v>-6.4346750150434673E-10</v>
      </c>
      <c r="C291" s="98">
        <f t="shared" si="16"/>
        <v>-1.68183012721958E-12</v>
      </c>
      <c r="D291" s="80">
        <f>IF(A291&lt;='Parametry kredytu'!$D$15,$D$8/$D$10,0)</f>
        <v>0</v>
      </c>
      <c r="E291" s="83">
        <f t="shared" si="18"/>
        <v>-1.68183012721958E-12</v>
      </c>
      <c r="F291" s="84">
        <f>IF('[1]Parametry kredytu'!$C$40=1,C291,C291*'[1]Parametry kredytu'!$H$19)</f>
        <v>-1.68183012721958E-12</v>
      </c>
    </row>
    <row r="292" spans="1:6" ht="16.5" thickBot="1" x14ac:dyDescent="0.3">
      <c r="A292" s="10">
        <f t="shared" si="19"/>
        <v>280</v>
      </c>
      <c r="B292" s="82">
        <f t="shared" si="17"/>
        <v>-6.4346750150434673E-10</v>
      </c>
      <c r="C292" s="98">
        <f t="shared" si="16"/>
        <v>-1.68183012721958E-12</v>
      </c>
      <c r="D292" s="80">
        <f>IF(A292&lt;='Parametry kredytu'!$D$15,$D$8/$D$10,0)</f>
        <v>0</v>
      </c>
      <c r="E292" s="83">
        <f t="shared" si="18"/>
        <v>-1.68183012721958E-12</v>
      </c>
      <c r="F292" s="84">
        <f>IF('[1]Parametry kredytu'!$C$40=1,C292,C292*'[1]Parametry kredytu'!$H$19)</f>
        <v>-1.68183012721958E-12</v>
      </c>
    </row>
    <row r="293" spans="1:6" ht="16.5" thickBot="1" x14ac:dyDescent="0.3">
      <c r="A293" s="10">
        <f t="shared" si="19"/>
        <v>281</v>
      </c>
      <c r="B293" s="82">
        <f t="shared" si="17"/>
        <v>-6.4346750150434673E-10</v>
      </c>
      <c r="C293" s="98">
        <f t="shared" si="16"/>
        <v>-1.68183012721958E-12</v>
      </c>
      <c r="D293" s="80">
        <f>IF(A293&lt;='Parametry kredytu'!$D$15,$D$8/$D$10,0)</f>
        <v>0</v>
      </c>
      <c r="E293" s="83">
        <f t="shared" si="18"/>
        <v>-1.68183012721958E-12</v>
      </c>
      <c r="F293" s="84">
        <f>IF('[1]Parametry kredytu'!$C$40=1,C293,C293*'[1]Parametry kredytu'!$H$19)</f>
        <v>-1.68183012721958E-12</v>
      </c>
    </row>
    <row r="294" spans="1:6" ht="16.5" thickBot="1" x14ac:dyDescent="0.3">
      <c r="A294" s="10">
        <f t="shared" si="19"/>
        <v>282</v>
      </c>
      <c r="B294" s="82">
        <f t="shared" si="17"/>
        <v>-6.4346750150434673E-10</v>
      </c>
      <c r="C294" s="98">
        <f t="shared" si="16"/>
        <v>-1.68183012721958E-12</v>
      </c>
      <c r="D294" s="80">
        <f>IF(A294&lt;='Parametry kredytu'!$D$15,$D$8/$D$10,0)</f>
        <v>0</v>
      </c>
      <c r="E294" s="83">
        <f t="shared" si="18"/>
        <v>-1.68183012721958E-12</v>
      </c>
      <c r="F294" s="84">
        <f>IF('[1]Parametry kredytu'!$C$40=1,C294,C294*'[1]Parametry kredytu'!$H$19)</f>
        <v>-1.68183012721958E-12</v>
      </c>
    </row>
    <row r="295" spans="1:6" ht="16.5" thickBot="1" x14ac:dyDescent="0.3">
      <c r="A295" s="10">
        <f t="shared" si="19"/>
        <v>283</v>
      </c>
      <c r="B295" s="82">
        <f t="shared" si="17"/>
        <v>-6.4346750150434673E-10</v>
      </c>
      <c r="C295" s="98">
        <f t="shared" si="16"/>
        <v>-1.68183012721958E-12</v>
      </c>
      <c r="D295" s="80">
        <f>IF(A295&lt;='Parametry kredytu'!$D$15,$D$8/$D$10,0)</f>
        <v>0</v>
      </c>
      <c r="E295" s="83">
        <f t="shared" si="18"/>
        <v>-1.68183012721958E-12</v>
      </c>
      <c r="F295" s="84">
        <f>IF('[1]Parametry kredytu'!$C$40=1,C295,C295*'[1]Parametry kredytu'!$H$19)</f>
        <v>-1.68183012721958E-12</v>
      </c>
    </row>
    <row r="296" spans="1:6" ht="16.5" thickBot="1" x14ac:dyDescent="0.3">
      <c r="A296" s="10">
        <f t="shared" si="19"/>
        <v>284</v>
      </c>
      <c r="B296" s="82">
        <f t="shared" si="17"/>
        <v>-6.4346750150434673E-10</v>
      </c>
      <c r="C296" s="98">
        <f t="shared" si="16"/>
        <v>-1.68183012721958E-12</v>
      </c>
      <c r="D296" s="80">
        <f>IF(A296&lt;='Parametry kredytu'!$D$15,$D$8/$D$10,0)</f>
        <v>0</v>
      </c>
      <c r="E296" s="83">
        <f t="shared" si="18"/>
        <v>-1.68183012721958E-12</v>
      </c>
      <c r="F296" s="84">
        <f>IF('[1]Parametry kredytu'!$C$40=1,C296,C296*'[1]Parametry kredytu'!$H$19)</f>
        <v>-1.68183012721958E-12</v>
      </c>
    </row>
    <row r="297" spans="1:6" ht="16.5" thickBot="1" x14ac:dyDescent="0.3">
      <c r="A297" s="10">
        <f t="shared" si="19"/>
        <v>285</v>
      </c>
      <c r="B297" s="82">
        <f t="shared" si="17"/>
        <v>-6.4346750150434673E-10</v>
      </c>
      <c r="C297" s="98">
        <f t="shared" si="16"/>
        <v>-1.68183012721958E-12</v>
      </c>
      <c r="D297" s="80">
        <f>IF(A297&lt;='Parametry kredytu'!$D$15,$D$8/$D$10,0)</f>
        <v>0</v>
      </c>
      <c r="E297" s="83">
        <f t="shared" si="18"/>
        <v>-1.68183012721958E-12</v>
      </c>
      <c r="F297" s="84">
        <f>IF('[1]Parametry kredytu'!$C$40=1,C297,C297*'[1]Parametry kredytu'!$H$19)</f>
        <v>-1.68183012721958E-12</v>
      </c>
    </row>
    <row r="298" spans="1:6" ht="16.5" thickBot="1" x14ac:dyDescent="0.3">
      <c r="A298" s="10">
        <f t="shared" si="19"/>
        <v>286</v>
      </c>
      <c r="B298" s="82">
        <f t="shared" si="17"/>
        <v>-6.4346750150434673E-10</v>
      </c>
      <c r="C298" s="98">
        <f t="shared" si="16"/>
        <v>-1.68183012721958E-12</v>
      </c>
      <c r="D298" s="80">
        <f>IF(A298&lt;='Parametry kredytu'!$D$15,$D$8/$D$10,0)</f>
        <v>0</v>
      </c>
      <c r="E298" s="83">
        <f t="shared" si="18"/>
        <v>-1.68183012721958E-12</v>
      </c>
      <c r="F298" s="84">
        <f>IF('[1]Parametry kredytu'!$C$40=1,C298,C298*'[1]Parametry kredytu'!$H$19)</f>
        <v>-1.68183012721958E-12</v>
      </c>
    </row>
    <row r="299" spans="1:6" ht="16.5" thickBot="1" x14ac:dyDescent="0.3">
      <c r="A299" s="10">
        <f t="shared" si="19"/>
        <v>287</v>
      </c>
      <c r="B299" s="82">
        <f t="shared" si="17"/>
        <v>-6.4346750150434673E-10</v>
      </c>
      <c r="C299" s="98">
        <f t="shared" si="16"/>
        <v>-1.68183012721958E-12</v>
      </c>
      <c r="D299" s="80">
        <f>IF(A299&lt;='Parametry kredytu'!$D$15,$D$8/$D$10,0)</f>
        <v>0</v>
      </c>
      <c r="E299" s="83">
        <f t="shared" si="18"/>
        <v>-1.68183012721958E-12</v>
      </c>
      <c r="F299" s="84">
        <f>IF('[1]Parametry kredytu'!$C$40=1,C299,C299*'[1]Parametry kredytu'!$H$19)</f>
        <v>-1.68183012721958E-12</v>
      </c>
    </row>
    <row r="300" spans="1:6" ht="16.5" thickBot="1" x14ac:dyDescent="0.3">
      <c r="A300" s="10">
        <f t="shared" si="19"/>
        <v>288</v>
      </c>
      <c r="B300" s="82">
        <f t="shared" si="17"/>
        <v>-6.4346750150434673E-10</v>
      </c>
      <c r="C300" s="98">
        <f t="shared" si="16"/>
        <v>-1.68183012721958E-12</v>
      </c>
      <c r="D300" s="80">
        <f>IF(A300&lt;='Parametry kredytu'!$D$15,$D$8/$D$10,0)</f>
        <v>0</v>
      </c>
      <c r="E300" s="83">
        <f t="shared" si="18"/>
        <v>-1.68183012721958E-12</v>
      </c>
      <c r="F300" s="84">
        <f>IF('[1]Parametry kredytu'!$C$40=1,C300,C300*'[1]Parametry kredytu'!$H$19)</f>
        <v>-1.68183012721958E-12</v>
      </c>
    </row>
    <row r="301" spans="1:6" ht="16.5" thickBot="1" x14ac:dyDescent="0.3">
      <c r="A301" s="10">
        <f t="shared" si="19"/>
        <v>289</v>
      </c>
      <c r="B301" s="82">
        <f t="shared" si="17"/>
        <v>-6.4346750150434673E-10</v>
      </c>
      <c r="C301" s="98">
        <f t="shared" si="16"/>
        <v>-1.68183012721958E-12</v>
      </c>
      <c r="D301" s="80">
        <f>IF(A301&lt;='Parametry kredytu'!$D$15,$D$8/$D$10,0)</f>
        <v>0</v>
      </c>
      <c r="E301" s="83">
        <f t="shared" si="18"/>
        <v>-1.68183012721958E-12</v>
      </c>
      <c r="F301" s="84">
        <f>IF('[1]Parametry kredytu'!$C$40=1,C301,C301*'[1]Parametry kredytu'!$H$19)</f>
        <v>-1.68183012721958E-12</v>
      </c>
    </row>
    <row r="302" spans="1:6" ht="16.5" thickBot="1" x14ac:dyDescent="0.3">
      <c r="A302" s="10">
        <f t="shared" si="19"/>
        <v>290</v>
      </c>
      <c r="B302" s="82">
        <f t="shared" si="17"/>
        <v>-6.4346750150434673E-10</v>
      </c>
      <c r="C302" s="98">
        <f t="shared" si="16"/>
        <v>-1.68183012721958E-12</v>
      </c>
      <c r="D302" s="80">
        <f>IF(A302&lt;='Parametry kredytu'!$D$15,$D$8/$D$10,0)</f>
        <v>0</v>
      </c>
      <c r="E302" s="83">
        <f t="shared" si="18"/>
        <v>-1.68183012721958E-12</v>
      </c>
      <c r="F302" s="84">
        <f>IF('[1]Parametry kredytu'!$C$40=1,C302,C302*'[1]Parametry kredytu'!$H$19)</f>
        <v>-1.68183012721958E-12</v>
      </c>
    </row>
    <row r="303" spans="1:6" ht="16.5" thickBot="1" x14ac:dyDescent="0.3">
      <c r="A303" s="10">
        <f t="shared" si="19"/>
        <v>291</v>
      </c>
      <c r="B303" s="82">
        <f t="shared" si="17"/>
        <v>-6.4346750150434673E-10</v>
      </c>
      <c r="C303" s="98">
        <f t="shared" si="16"/>
        <v>-1.68183012721958E-12</v>
      </c>
      <c r="D303" s="80">
        <f>IF(A303&lt;='Parametry kredytu'!$D$15,$D$8/$D$10,0)</f>
        <v>0</v>
      </c>
      <c r="E303" s="83">
        <f t="shared" si="18"/>
        <v>-1.68183012721958E-12</v>
      </c>
      <c r="F303" s="84">
        <f>IF('[1]Parametry kredytu'!$C$40=1,C303,C303*'[1]Parametry kredytu'!$H$19)</f>
        <v>-1.68183012721958E-12</v>
      </c>
    </row>
    <row r="304" spans="1:6" ht="16.5" thickBot="1" x14ac:dyDescent="0.3">
      <c r="A304" s="10">
        <f t="shared" si="19"/>
        <v>292</v>
      </c>
      <c r="B304" s="82">
        <f t="shared" si="17"/>
        <v>-6.4346750150434673E-10</v>
      </c>
      <c r="C304" s="98">
        <f t="shared" si="16"/>
        <v>-1.68183012721958E-12</v>
      </c>
      <c r="D304" s="80">
        <f>IF(A304&lt;='Parametry kredytu'!$D$15,$D$8/$D$10,0)</f>
        <v>0</v>
      </c>
      <c r="E304" s="83">
        <f t="shared" si="18"/>
        <v>-1.68183012721958E-12</v>
      </c>
      <c r="F304" s="84">
        <f>IF('[1]Parametry kredytu'!$C$40=1,C304,C304*'[1]Parametry kredytu'!$H$19)</f>
        <v>-1.68183012721958E-12</v>
      </c>
    </row>
    <row r="305" spans="1:6" ht="16.5" thickBot="1" x14ac:dyDescent="0.3">
      <c r="A305" s="10">
        <f t="shared" si="19"/>
        <v>293</v>
      </c>
      <c r="B305" s="82">
        <f t="shared" si="17"/>
        <v>-6.4346750150434673E-10</v>
      </c>
      <c r="C305" s="98">
        <f t="shared" si="16"/>
        <v>-1.68183012721958E-12</v>
      </c>
      <c r="D305" s="80">
        <f>IF(A305&lt;='Parametry kredytu'!$D$15,$D$8/$D$10,0)</f>
        <v>0</v>
      </c>
      <c r="E305" s="83">
        <f t="shared" si="18"/>
        <v>-1.68183012721958E-12</v>
      </c>
      <c r="F305" s="84">
        <f>IF('[1]Parametry kredytu'!$C$40=1,C305,C305*'[1]Parametry kredytu'!$H$19)</f>
        <v>-1.68183012721958E-12</v>
      </c>
    </row>
    <row r="306" spans="1:6" ht="16.5" thickBot="1" x14ac:dyDescent="0.3">
      <c r="A306" s="10">
        <f t="shared" si="19"/>
        <v>294</v>
      </c>
      <c r="B306" s="82">
        <f t="shared" si="17"/>
        <v>-6.4346750150434673E-10</v>
      </c>
      <c r="C306" s="98">
        <f t="shared" si="16"/>
        <v>-1.68183012721958E-12</v>
      </c>
      <c r="D306" s="80">
        <f>IF(A306&lt;='Parametry kredytu'!$D$15,$D$8/$D$10,0)</f>
        <v>0</v>
      </c>
      <c r="E306" s="83">
        <f t="shared" si="18"/>
        <v>-1.68183012721958E-12</v>
      </c>
      <c r="F306" s="84">
        <f>IF('[1]Parametry kredytu'!$C$40=1,C306,C306*'[1]Parametry kredytu'!$H$19)</f>
        <v>-1.68183012721958E-12</v>
      </c>
    </row>
    <row r="307" spans="1:6" ht="16.5" thickBot="1" x14ac:dyDescent="0.3">
      <c r="A307" s="10">
        <f t="shared" si="19"/>
        <v>295</v>
      </c>
      <c r="B307" s="82">
        <f t="shared" si="17"/>
        <v>-6.4346750150434673E-10</v>
      </c>
      <c r="C307" s="98">
        <f t="shared" si="16"/>
        <v>-1.68183012721958E-12</v>
      </c>
      <c r="D307" s="80">
        <f>IF(A307&lt;='Parametry kredytu'!$D$15,$D$8/$D$10,0)</f>
        <v>0</v>
      </c>
      <c r="E307" s="83">
        <f t="shared" si="18"/>
        <v>-1.68183012721958E-12</v>
      </c>
      <c r="F307" s="84">
        <f>IF('[1]Parametry kredytu'!$C$40=1,C307,C307*'[1]Parametry kredytu'!$H$19)</f>
        <v>-1.68183012721958E-12</v>
      </c>
    </row>
    <row r="308" spans="1:6" ht="16.5" thickBot="1" x14ac:dyDescent="0.3">
      <c r="A308" s="10">
        <f t="shared" si="19"/>
        <v>296</v>
      </c>
      <c r="B308" s="82">
        <f t="shared" si="17"/>
        <v>-6.4346750150434673E-10</v>
      </c>
      <c r="C308" s="98">
        <f t="shared" si="16"/>
        <v>-1.68183012721958E-12</v>
      </c>
      <c r="D308" s="80">
        <f>IF(A308&lt;='Parametry kredytu'!$D$15,$D$8/$D$10,0)</f>
        <v>0</v>
      </c>
      <c r="E308" s="83">
        <f t="shared" si="18"/>
        <v>-1.68183012721958E-12</v>
      </c>
      <c r="F308" s="84">
        <f>IF('[1]Parametry kredytu'!$C$40=1,C308,C308*'[1]Parametry kredytu'!$H$19)</f>
        <v>-1.68183012721958E-12</v>
      </c>
    </row>
    <row r="309" spans="1:6" ht="16.5" thickBot="1" x14ac:dyDescent="0.3">
      <c r="A309" s="10">
        <f t="shared" si="19"/>
        <v>297</v>
      </c>
      <c r="B309" s="82">
        <f t="shared" si="17"/>
        <v>-6.4346750150434673E-10</v>
      </c>
      <c r="C309" s="98">
        <f t="shared" si="16"/>
        <v>-1.68183012721958E-12</v>
      </c>
      <c r="D309" s="80">
        <f>IF(A309&lt;='Parametry kredytu'!$D$15,$D$8/$D$10,0)</f>
        <v>0</v>
      </c>
      <c r="E309" s="83">
        <f t="shared" si="18"/>
        <v>-1.68183012721958E-12</v>
      </c>
      <c r="F309" s="84">
        <f>IF('[1]Parametry kredytu'!$C$40=1,C309,C309*'[1]Parametry kredytu'!$H$19)</f>
        <v>-1.68183012721958E-12</v>
      </c>
    </row>
    <row r="310" spans="1:6" ht="16.5" thickBot="1" x14ac:dyDescent="0.3">
      <c r="A310" s="10">
        <f t="shared" si="19"/>
        <v>298</v>
      </c>
      <c r="B310" s="82">
        <f t="shared" si="17"/>
        <v>-6.4346750150434673E-10</v>
      </c>
      <c r="C310" s="98">
        <f t="shared" si="16"/>
        <v>-1.68183012721958E-12</v>
      </c>
      <c r="D310" s="80">
        <f>IF(A310&lt;='Parametry kredytu'!$D$15,$D$8/$D$10,0)</f>
        <v>0</v>
      </c>
      <c r="E310" s="83">
        <f t="shared" si="18"/>
        <v>-1.68183012721958E-12</v>
      </c>
      <c r="F310" s="84">
        <f>IF('[1]Parametry kredytu'!$C$40=1,C310,C310*'[1]Parametry kredytu'!$H$19)</f>
        <v>-1.68183012721958E-12</v>
      </c>
    </row>
    <row r="311" spans="1:6" ht="16.5" thickBot="1" x14ac:dyDescent="0.3">
      <c r="A311" s="10">
        <f t="shared" si="19"/>
        <v>299</v>
      </c>
      <c r="B311" s="82">
        <f t="shared" si="17"/>
        <v>-6.4346750150434673E-10</v>
      </c>
      <c r="C311" s="98">
        <f t="shared" si="16"/>
        <v>-1.68183012721958E-12</v>
      </c>
      <c r="D311" s="80">
        <f>IF(A311&lt;='Parametry kredytu'!$D$15,$D$8/$D$10,0)</f>
        <v>0</v>
      </c>
      <c r="E311" s="83">
        <f t="shared" si="18"/>
        <v>-1.68183012721958E-12</v>
      </c>
      <c r="F311" s="84">
        <f>IF('[1]Parametry kredytu'!$C$40=1,C311,C311*'[1]Parametry kredytu'!$H$19)</f>
        <v>-1.68183012721958E-12</v>
      </c>
    </row>
    <row r="312" spans="1:6" ht="16.5" thickBot="1" x14ac:dyDescent="0.3">
      <c r="A312" s="10">
        <f t="shared" si="19"/>
        <v>300</v>
      </c>
      <c r="B312" s="82">
        <f t="shared" si="17"/>
        <v>-6.4346750150434673E-10</v>
      </c>
      <c r="C312" s="98">
        <f t="shared" si="16"/>
        <v>-1.68183012721958E-12</v>
      </c>
      <c r="D312" s="80">
        <f>IF(A312&lt;='Parametry kredytu'!$D$15,$D$8/$D$10,0)</f>
        <v>0</v>
      </c>
      <c r="E312" s="83">
        <f t="shared" si="18"/>
        <v>-1.68183012721958E-12</v>
      </c>
      <c r="F312" s="84">
        <f>IF('[1]Parametry kredytu'!$C$40=1,C312,C312*'[1]Parametry kredytu'!$H$19)</f>
        <v>-1.68183012721958E-12</v>
      </c>
    </row>
    <row r="313" spans="1:6" ht="16.5" thickBot="1" x14ac:dyDescent="0.3">
      <c r="A313" s="10">
        <f t="shared" si="19"/>
        <v>301</v>
      </c>
      <c r="B313" s="82">
        <f t="shared" si="17"/>
        <v>-6.4346750150434673E-10</v>
      </c>
      <c r="C313" s="98">
        <f t="shared" si="16"/>
        <v>-1.68183012721958E-12</v>
      </c>
      <c r="D313" s="80">
        <f>IF(A313&lt;='Parametry kredytu'!$D$15,$D$8/$D$10,0)</f>
        <v>0</v>
      </c>
      <c r="E313" s="83">
        <f t="shared" si="18"/>
        <v>-1.68183012721958E-12</v>
      </c>
      <c r="F313" s="84">
        <f>IF('[1]Parametry kredytu'!$C$40=1,C313,C313*'[1]Parametry kredytu'!$H$19)</f>
        <v>-1.68183012721958E-12</v>
      </c>
    </row>
    <row r="314" spans="1:6" ht="16.5" thickBot="1" x14ac:dyDescent="0.3">
      <c r="A314" s="10">
        <f t="shared" si="19"/>
        <v>302</v>
      </c>
      <c r="B314" s="82">
        <f t="shared" si="17"/>
        <v>-6.4346750150434673E-10</v>
      </c>
      <c r="C314" s="98">
        <f t="shared" si="16"/>
        <v>-1.68183012721958E-12</v>
      </c>
      <c r="D314" s="80">
        <f>IF(A314&lt;='Parametry kredytu'!$D$15,$D$8/$D$10,0)</f>
        <v>0</v>
      </c>
      <c r="E314" s="83">
        <f t="shared" si="18"/>
        <v>-1.68183012721958E-12</v>
      </c>
      <c r="F314" s="84">
        <f>IF('[1]Parametry kredytu'!$C$40=1,C314,C314*'[1]Parametry kredytu'!$H$19)</f>
        <v>-1.68183012721958E-12</v>
      </c>
    </row>
    <row r="315" spans="1:6" ht="16.5" thickBot="1" x14ac:dyDescent="0.3">
      <c r="A315" s="10">
        <f t="shared" si="19"/>
        <v>303</v>
      </c>
      <c r="B315" s="82">
        <f t="shared" si="17"/>
        <v>-6.4346750150434673E-10</v>
      </c>
      <c r="C315" s="98">
        <f t="shared" si="16"/>
        <v>-1.68183012721958E-12</v>
      </c>
      <c r="D315" s="80">
        <f>IF(A315&lt;='Parametry kredytu'!$D$15,$D$8/$D$10,0)</f>
        <v>0</v>
      </c>
      <c r="E315" s="83">
        <f t="shared" si="18"/>
        <v>-1.68183012721958E-12</v>
      </c>
      <c r="F315" s="84">
        <f>IF('[1]Parametry kredytu'!$C$40=1,C315,C315*'[1]Parametry kredytu'!$H$19)</f>
        <v>-1.68183012721958E-12</v>
      </c>
    </row>
    <row r="316" spans="1:6" ht="16.5" thickBot="1" x14ac:dyDescent="0.3">
      <c r="A316" s="10">
        <f t="shared" si="19"/>
        <v>304</v>
      </c>
      <c r="B316" s="82">
        <f t="shared" si="17"/>
        <v>-6.4346750150434673E-10</v>
      </c>
      <c r="C316" s="98">
        <f t="shared" si="16"/>
        <v>-1.68183012721958E-12</v>
      </c>
      <c r="D316" s="80">
        <f>IF(A316&lt;='Parametry kredytu'!$D$15,$D$8/$D$10,0)</f>
        <v>0</v>
      </c>
      <c r="E316" s="83">
        <f t="shared" si="18"/>
        <v>-1.68183012721958E-12</v>
      </c>
      <c r="F316" s="84">
        <f>IF('[1]Parametry kredytu'!$C$40=1,C316,C316*'[1]Parametry kredytu'!$H$19)</f>
        <v>-1.68183012721958E-12</v>
      </c>
    </row>
    <row r="317" spans="1:6" ht="16.5" thickBot="1" x14ac:dyDescent="0.3">
      <c r="A317" s="10">
        <f t="shared" si="19"/>
        <v>305</v>
      </c>
      <c r="B317" s="82">
        <f t="shared" si="17"/>
        <v>-6.4346750150434673E-10</v>
      </c>
      <c r="C317" s="98">
        <f t="shared" si="16"/>
        <v>-1.68183012721958E-12</v>
      </c>
      <c r="D317" s="80">
        <f>IF(A317&lt;='Parametry kredytu'!$D$15,$D$8/$D$10,0)</f>
        <v>0</v>
      </c>
      <c r="E317" s="83">
        <f t="shared" si="18"/>
        <v>-1.68183012721958E-12</v>
      </c>
      <c r="F317" s="84">
        <f>IF('[1]Parametry kredytu'!$C$40=1,C317,C317*'[1]Parametry kredytu'!$H$19)</f>
        <v>-1.68183012721958E-12</v>
      </c>
    </row>
    <row r="318" spans="1:6" ht="16.5" thickBot="1" x14ac:dyDescent="0.3">
      <c r="A318" s="10">
        <f t="shared" si="19"/>
        <v>306</v>
      </c>
      <c r="B318" s="82">
        <f t="shared" si="17"/>
        <v>-6.4346750150434673E-10</v>
      </c>
      <c r="C318" s="98">
        <f t="shared" si="16"/>
        <v>-1.68183012721958E-12</v>
      </c>
      <c r="D318" s="80">
        <f>IF(A318&lt;='Parametry kredytu'!$D$15,$D$8/$D$10,0)</f>
        <v>0</v>
      </c>
      <c r="E318" s="83">
        <f t="shared" si="18"/>
        <v>-1.68183012721958E-12</v>
      </c>
      <c r="F318" s="84">
        <f>IF('[1]Parametry kredytu'!$C$40=1,C318,C318*'[1]Parametry kredytu'!$H$19)</f>
        <v>-1.68183012721958E-12</v>
      </c>
    </row>
    <row r="319" spans="1:6" ht="16.5" thickBot="1" x14ac:dyDescent="0.3">
      <c r="A319" s="10">
        <f t="shared" si="19"/>
        <v>307</v>
      </c>
      <c r="B319" s="82">
        <f t="shared" si="17"/>
        <v>-6.4346750150434673E-10</v>
      </c>
      <c r="C319" s="98">
        <f t="shared" si="16"/>
        <v>-1.68183012721958E-12</v>
      </c>
      <c r="D319" s="80">
        <f>IF(A319&lt;='Parametry kredytu'!$D$15,$D$8/$D$10,0)</f>
        <v>0</v>
      </c>
      <c r="E319" s="83">
        <f t="shared" si="18"/>
        <v>-1.68183012721958E-12</v>
      </c>
      <c r="F319" s="84">
        <f>IF('[1]Parametry kredytu'!$C$40=1,C319,C319*'[1]Parametry kredytu'!$H$19)</f>
        <v>-1.68183012721958E-12</v>
      </c>
    </row>
    <row r="320" spans="1:6" ht="16.5" thickBot="1" x14ac:dyDescent="0.3">
      <c r="A320" s="10">
        <f t="shared" si="19"/>
        <v>308</v>
      </c>
      <c r="B320" s="82">
        <f t="shared" si="17"/>
        <v>-6.4346750150434673E-10</v>
      </c>
      <c r="C320" s="98">
        <f t="shared" si="16"/>
        <v>-1.68183012721958E-12</v>
      </c>
      <c r="D320" s="80">
        <f>IF(A320&lt;='Parametry kredytu'!$D$15,$D$8/$D$10,0)</f>
        <v>0</v>
      </c>
      <c r="E320" s="83">
        <f t="shared" si="18"/>
        <v>-1.68183012721958E-12</v>
      </c>
      <c r="F320" s="84">
        <f>IF('[1]Parametry kredytu'!$C$40=1,C320,C320*'[1]Parametry kredytu'!$H$19)</f>
        <v>-1.68183012721958E-12</v>
      </c>
    </row>
    <row r="321" spans="1:6" ht="16.5" thickBot="1" x14ac:dyDescent="0.3">
      <c r="A321" s="10">
        <f t="shared" si="19"/>
        <v>309</v>
      </c>
      <c r="B321" s="82">
        <f t="shared" si="17"/>
        <v>-6.4346750150434673E-10</v>
      </c>
      <c r="C321" s="98">
        <f t="shared" si="16"/>
        <v>-1.68183012721958E-12</v>
      </c>
      <c r="D321" s="80">
        <f>IF(A321&lt;='Parametry kredytu'!$D$15,$D$8/$D$10,0)</f>
        <v>0</v>
      </c>
      <c r="E321" s="83">
        <f t="shared" si="18"/>
        <v>-1.68183012721958E-12</v>
      </c>
      <c r="F321" s="84">
        <f>IF('[1]Parametry kredytu'!$C$40=1,C321,C321*'[1]Parametry kredytu'!$H$19)</f>
        <v>-1.68183012721958E-12</v>
      </c>
    </row>
    <row r="322" spans="1:6" ht="16.5" thickBot="1" x14ac:dyDescent="0.3">
      <c r="A322" s="10">
        <f t="shared" si="19"/>
        <v>310</v>
      </c>
      <c r="B322" s="82">
        <f t="shared" si="17"/>
        <v>-6.4346750150434673E-10</v>
      </c>
      <c r="C322" s="98">
        <f t="shared" si="16"/>
        <v>-1.68183012721958E-12</v>
      </c>
      <c r="D322" s="80">
        <f>IF(A322&lt;='Parametry kredytu'!$D$15,$D$8/$D$10,0)</f>
        <v>0</v>
      </c>
      <c r="E322" s="83">
        <f t="shared" si="18"/>
        <v>-1.68183012721958E-12</v>
      </c>
      <c r="F322" s="84">
        <f>IF('[1]Parametry kredytu'!$C$40=1,C322,C322*'[1]Parametry kredytu'!$H$19)</f>
        <v>-1.68183012721958E-12</v>
      </c>
    </row>
    <row r="323" spans="1:6" ht="16.5" thickBot="1" x14ac:dyDescent="0.3">
      <c r="A323" s="10">
        <f t="shared" si="19"/>
        <v>311</v>
      </c>
      <c r="B323" s="82">
        <f t="shared" si="17"/>
        <v>-6.4346750150434673E-10</v>
      </c>
      <c r="C323" s="98">
        <f t="shared" si="16"/>
        <v>-1.68183012721958E-12</v>
      </c>
      <c r="D323" s="80">
        <f>IF(A323&lt;='Parametry kredytu'!$D$15,$D$8/$D$10,0)</f>
        <v>0</v>
      </c>
      <c r="E323" s="83">
        <f t="shared" si="18"/>
        <v>-1.68183012721958E-12</v>
      </c>
      <c r="F323" s="84">
        <f>IF('[1]Parametry kredytu'!$C$40=1,C323,C323*'[1]Parametry kredytu'!$H$19)</f>
        <v>-1.68183012721958E-12</v>
      </c>
    </row>
    <row r="324" spans="1:6" ht="16.5" thickBot="1" x14ac:dyDescent="0.3">
      <c r="A324" s="10">
        <f t="shared" si="19"/>
        <v>312</v>
      </c>
      <c r="B324" s="82">
        <f t="shared" si="17"/>
        <v>-6.4346750150434673E-10</v>
      </c>
      <c r="C324" s="98">
        <f t="shared" si="16"/>
        <v>-1.68183012721958E-12</v>
      </c>
      <c r="D324" s="80">
        <f>IF(A324&lt;='Parametry kredytu'!$D$15,$D$8/$D$10,0)</f>
        <v>0</v>
      </c>
      <c r="E324" s="83">
        <f t="shared" si="18"/>
        <v>-1.68183012721958E-12</v>
      </c>
      <c r="F324" s="84">
        <f>IF('[1]Parametry kredytu'!$C$40=1,C324,C324*'[1]Parametry kredytu'!$H$19)</f>
        <v>-1.68183012721958E-12</v>
      </c>
    </row>
    <row r="325" spans="1:6" ht="16.5" thickBot="1" x14ac:dyDescent="0.3">
      <c r="A325" s="10">
        <f t="shared" si="19"/>
        <v>313</v>
      </c>
      <c r="B325" s="82">
        <f t="shared" si="17"/>
        <v>-6.4346750150434673E-10</v>
      </c>
      <c r="C325" s="98">
        <f t="shared" si="16"/>
        <v>-1.68183012721958E-12</v>
      </c>
      <c r="D325" s="80">
        <f>IF(A325&lt;='Parametry kredytu'!$D$15,$D$8/$D$10,0)</f>
        <v>0</v>
      </c>
      <c r="E325" s="83">
        <f t="shared" si="18"/>
        <v>-1.68183012721958E-12</v>
      </c>
      <c r="F325" s="84">
        <f>IF('[1]Parametry kredytu'!$C$40=1,C325,C325*'[1]Parametry kredytu'!$H$19)</f>
        <v>-1.68183012721958E-12</v>
      </c>
    </row>
    <row r="326" spans="1:6" ht="16.5" thickBot="1" x14ac:dyDescent="0.3">
      <c r="A326" s="10">
        <f t="shared" si="19"/>
        <v>314</v>
      </c>
      <c r="B326" s="82">
        <f t="shared" si="17"/>
        <v>-6.4346750150434673E-10</v>
      </c>
      <c r="C326" s="98">
        <f t="shared" si="16"/>
        <v>-1.68183012721958E-12</v>
      </c>
      <c r="D326" s="80">
        <f>IF(A326&lt;='Parametry kredytu'!$D$15,$D$8/$D$10,0)</f>
        <v>0</v>
      </c>
      <c r="E326" s="83">
        <f t="shared" si="18"/>
        <v>-1.68183012721958E-12</v>
      </c>
      <c r="F326" s="84">
        <f>IF('[1]Parametry kredytu'!$C$40=1,C326,C326*'[1]Parametry kredytu'!$H$19)</f>
        <v>-1.68183012721958E-12</v>
      </c>
    </row>
    <row r="327" spans="1:6" ht="16.5" thickBot="1" x14ac:dyDescent="0.3">
      <c r="A327" s="10">
        <f t="shared" si="19"/>
        <v>315</v>
      </c>
      <c r="B327" s="82">
        <f t="shared" si="17"/>
        <v>-6.4346750150434673E-10</v>
      </c>
      <c r="C327" s="98">
        <f t="shared" si="16"/>
        <v>-1.68183012721958E-12</v>
      </c>
      <c r="D327" s="80">
        <f>IF(A327&lt;='Parametry kredytu'!$D$15,$D$8/$D$10,0)</f>
        <v>0</v>
      </c>
      <c r="E327" s="83">
        <f t="shared" si="18"/>
        <v>-1.68183012721958E-12</v>
      </c>
      <c r="F327" s="84">
        <f>IF('[1]Parametry kredytu'!$C$40=1,C327,C327*'[1]Parametry kredytu'!$H$19)</f>
        <v>-1.68183012721958E-12</v>
      </c>
    </row>
    <row r="328" spans="1:6" ht="16.5" thickBot="1" x14ac:dyDescent="0.3">
      <c r="A328" s="10">
        <f t="shared" si="19"/>
        <v>316</v>
      </c>
      <c r="B328" s="82">
        <f t="shared" si="17"/>
        <v>-6.4346750150434673E-10</v>
      </c>
      <c r="C328" s="98">
        <f t="shared" si="16"/>
        <v>-1.68183012721958E-12</v>
      </c>
      <c r="D328" s="80">
        <f>IF(A328&lt;='Parametry kredytu'!$D$15,$D$8/$D$10,0)</f>
        <v>0</v>
      </c>
      <c r="E328" s="83">
        <f t="shared" si="18"/>
        <v>-1.68183012721958E-12</v>
      </c>
      <c r="F328" s="84">
        <f>IF('[1]Parametry kredytu'!$C$40=1,C328,C328*'[1]Parametry kredytu'!$H$19)</f>
        <v>-1.68183012721958E-12</v>
      </c>
    </row>
    <row r="329" spans="1:6" ht="16.5" thickBot="1" x14ac:dyDescent="0.3">
      <c r="A329" s="10">
        <f t="shared" si="19"/>
        <v>317</v>
      </c>
      <c r="B329" s="82">
        <f t="shared" si="17"/>
        <v>-6.4346750150434673E-10</v>
      </c>
      <c r="C329" s="98">
        <f t="shared" si="16"/>
        <v>-1.68183012721958E-12</v>
      </c>
      <c r="D329" s="80">
        <f>IF(A329&lt;='Parametry kredytu'!$D$15,$D$8/$D$10,0)</f>
        <v>0</v>
      </c>
      <c r="E329" s="83">
        <f t="shared" si="18"/>
        <v>-1.68183012721958E-12</v>
      </c>
      <c r="F329" s="84">
        <f>IF('[1]Parametry kredytu'!$C$40=1,C329,C329*'[1]Parametry kredytu'!$H$19)</f>
        <v>-1.68183012721958E-12</v>
      </c>
    </row>
    <row r="330" spans="1:6" ht="16.5" thickBot="1" x14ac:dyDescent="0.3">
      <c r="A330" s="10">
        <f t="shared" si="19"/>
        <v>318</v>
      </c>
      <c r="B330" s="82">
        <f t="shared" si="17"/>
        <v>-6.4346750150434673E-10</v>
      </c>
      <c r="C330" s="98">
        <f t="shared" si="16"/>
        <v>-1.68183012721958E-12</v>
      </c>
      <c r="D330" s="80">
        <f>IF(A330&lt;='Parametry kredytu'!$D$15,$D$8/$D$10,0)</f>
        <v>0</v>
      </c>
      <c r="E330" s="83">
        <f t="shared" si="18"/>
        <v>-1.68183012721958E-12</v>
      </c>
      <c r="F330" s="84">
        <f>IF('[1]Parametry kredytu'!$C$40=1,C330,C330*'[1]Parametry kredytu'!$H$19)</f>
        <v>-1.68183012721958E-12</v>
      </c>
    </row>
    <row r="331" spans="1:6" ht="16.5" thickBot="1" x14ac:dyDescent="0.3">
      <c r="A331" s="10">
        <f t="shared" si="19"/>
        <v>319</v>
      </c>
      <c r="B331" s="82">
        <f t="shared" si="17"/>
        <v>-6.4346750150434673E-10</v>
      </c>
      <c r="C331" s="98">
        <f t="shared" si="16"/>
        <v>-1.68183012721958E-12</v>
      </c>
      <c r="D331" s="80">
        <f>IF(A331&lt;='Parametry kredytu'!$D$15,$D$8/$D$10,0)</f>
        <v>0</v>
      </c>
      <c r="E331" s="83">
        <f t="shared" si="18"/>
        <v>-1.68183012721958E-12</v>
      </c>
      <c r="F331" s="84">
        <f>IF('[1]Parametry kredytu'!$C$40=1,C331,C331*'[1]Parametry kredytu'!$H$19)</f>
        <v>-1.68183012721958E-12</v>
      </c>
    </row>
    <row r="332" spans="1:6" ht="16.5" thickBot="1" x14ac:dyDescent="0.3">
      <c r="A332" s="10">
        <f t="shared" si="19"/>
        <v>320</v>
      </c>
      <c r="B332" s="82">
        <f t="shared" si="17"/>
        <v>-6.4346750150434673E-10</v>
      </c>
      <c r="C332" s="98">
        <f t="shared" si="16"/>
        <v>-1.68183012721958E-12</v>
      </c>
      <c r="D332" s="80">
        <f>IF(A332&lt;='Parametry kredytu'!$D$15,$D$8/$D$10,0)</f>
        <v>0</v>
      </c>
      <c r="E332" s="83">
        <f t="shared" si="18"/>
        <v>-1.68183012721958E-12</v>
      </c>
      <c r="F332" s="84">
        <f>IF('[1]Parametry kredytu'!$C$40=1,C332,C332*'[1]Parametry kredytu'!$H$19)</f>
        <v>-1.68183012721958E-12</v>
      </c>
    </row>
    <row r="333" spans="1:6" ht="16.5" thickBot="1" x14ac:dyDescent="0.3">
      <c r="A333" s="10">
        <f t="shared" si="19"/>
        <v>321</v>
      </c>
      <c r="B333" s="82">
        <f t="shared" si="17"/>
        <v>-6.4346750150434673E-10</v>
      </c>
      <c r="C333" s="98">
        <f t="shared" si="16"/>
        <v>-1.68183012721958E-12</v>
      </c>
      <c r="D333" s="80">
        <f>IF(A333&lt;='Parametry kredytu'!$D$15,$D$8/$D$10,0)</f>
        <v>0</v>
      </c>
      <c r="E333" s="83">
        <f t="shared" si="18"/>
        <v>-1.68183012721958E-12</v>
      </c>
      <c r="F333" s="84">
        <f>IF('[1]Parametry kredytu'!$C$40=1,C333,C333*'[1]Parametry kredytu'!$H$19)</f>
        <v>-1.68183012721958E-12</v>
      </c>
    </row>
    <row r="334" spans="1:6" ht="16.5" thickBot="1" x14ac:dyDescent="0.3">
      <c r="A334" s="10">
        <f t="shared" si="19"/>
        <v>322</v>
      </c>
      <c r="B334" s="82">
        <f t="shared" si="17"/>
        <v>-6.4346750150434673E-10</v>
      </c>
      <c r="C334" s="98">
        <f t="shared" ref="C334:C397" si="20">D334+E334</f>
        <v>-1.68183012721958E-12</v>
      </c>
      <c r="D334" s="80">
        <f>IF(A334&lt;='Parametry kredytu'!$D$15,$D$8/$D$10,0)</f>
        <v>0</v>
      </c>
      <c r="E334" s="83">
        <f t="shared" si="18"/>
        <v>-1.68183012721958E-12</v>
      </c>
      <c r="F334" s="84">
        <f>IF('[1]Parametry kredytu'!$C$40=1,C334,C334*'[1]Parametry kredytu'!$H$19)</f>
        <v>-1.68183012721958E-12</v>
      </c>
    </row>
    <row r="335" spans="1:6" ht="16.5" thickBot="1" x14ac:dyDescent="0.3">
      <c r="A335" s="10">
        <f t="shared" si="19"/>
        <v>323</v>
      </c>
      <c r="B335" s="82">
        <f t="shared" ref="B335:B398" si="21">B334-D334</f>
        <v>-6.4346750150434673E-10</v>
      </c>
      <c r="C335" s="98">
        <f t="shared" si="20"/>
        <v>-1.68183012721958E-12</v>
      </c>
      <c r="D335" s="80">
        <f>IF(A335&lt;='Parametry kredytu'!$D$15,$D$8/$D$10,0)</f>
        <v>0</v>
      </c>
      <c r="E335" s="83">
        <f t="shared" ref="E335:E398" si="22">IF(E334=0,0,B335*$D$9*(30/365))</f>
        <v>-1.68183012721958E-12</v>
      </c>
      <c r="F335" s="84">
        <f>IF('[1]Parametry kredytu'!$C$40=1,C335,C335*'[1]Parametry kredytu'!$H$19)</f>
        <v>-1.68183012721958E-12</v>
      </c>
    </row>
    <row r="336" spans="1:6" ht="16.5" thickBot="1" x14ac:dyDescent="0.3">
      <c r="A336" s="10">
        <f t="shared" ref="A336:A399" si="23">A335+1</f>
        <v>324</v>
      </c>
      <c r="B336" s="82">
        <f t="shared" si="21"/>
        <v>-6.4346750150434673E-10</v>
      </c>
      <c r="C336" s="98">
        <f t="shared" si="20"/>
        <v>-1.68183012721958E-12</v>
      </c>
      <c r="D336" s="80">
        <f>IF(A336&lt;='Parametry kredytu'!$D$15,$D$8/$D$10,0)</f>
        <v>0</v>
      </c>
      <c r="E336" s="83">
        <f t="shared" si="22"/>
        <v>-1.68183012721958E-12</v>
      </c>
      <c r="F336" s="84">
        <f>IF('[1]Parametry kredytu'!$C$40=1,C336,C336*'[1]Parametry kredytu'!$H$19)</f>
        <v>-1.68183012721958E-12</v>
      </c>
    </row>
    <row r="337" spans="1:6" ht="16.5" thickBot="1" x14ac:dyDescent="0.3">
      <c r="A337" s="10">
        <f t="shared" si="23"/>
        <v>325</v>
      </c>
      <c r="B337" s="82">
        <f t="shared" si="21"/>
        <v>-6.4346750150434673E-10</v>
      </c>
      <c r="C337" s="98">
        <f t="shared" si="20"/>
        <v>-1.68183012721958E-12</v>
      </c>
      <c r="D337" s="80">
        <f>IF(A337&lt;='Parametry kredytu'!$D$15,$D$8/$D$10,0)</f>
        <v>0</v>
      </c>
      <c r="E337" s="83">
        <f t="shared" si="22"/>
        <v>-1.68183012721958E-12</v>
      </c>
      <c r="F337" s="84">
        <f>IF('[1]Parametry kredytu'!$C$40=1,C337,C337*'[1]Parametry kredytu'!$H$19)</f>
        <v>-1.68183012721958E-12</v>
      </c>
    </row>
    <row r="338" spans="1:6" ht="16.5" thickBot="1" x14ac:dyDescent="0.3">
      <c r="A338" s="10">
        <f t="shared" si="23"/>
        <v>326</v>
      </c>
      <c r="B338" s="82">
        <f t="shared" si="21"/>
        <v>-6.4346750150434673E-10</v>
      </c>
      <c r="C338" s="98">
        <f t="shared" si="20"/>
        <v>-1.68183012721958E-12</v>
      </c>
      <c r="D338" s="80">
        <f>IF(A338&lt;='Parametry kredytu'!$D$15,$D$8/$D$10,0)</f>
        <v>0</v>
      </c>
      <c r="E338" s="83">
        <f t="shared" si="22"/>
        <v>-1.68183012721958E-12</v>
      </c>
      <c r="F338" s="84">
        <f>IF('[1]Parametry kredytu'!$C$40=1,C338,C338*'[1]Parametry kredytu'!$H$19)</f>
        <v>-1.68183012721958E-12</v>
      </c>
    </row>
    <row r="339" spans="1:6" ht="16.5" thickBot="1" x14ac:dyDescent="0.3">
      <c r="A339" s="10">
        <f t="shared" si="23"/>
        <v>327</v>
      </c>
      <c r="B339" s="82">
        <f t="shared" si="21"/>
        <v>-6.4346750150434673E-10</v>
      </c>
      <c r="C339" s="98">
        <f t="shared" si="20"/>
        <v>-1.68183012721958E-12</v>
      </c>
      <c r="D339" s="80">
        <f>IF(A339&lt;='Parametry kredytu'!$D$15,$D$8/$D$10,0)</f>
        <v>0</v>
      </c>
      <c r="E339" s="83">
        <f t="shared" si="22"/>
        <v>-1.68183012721958E-12</v>
      </c>
      <c r="F339" s="84">
        <f>IF('[1]Parametry kredytu'!$C$40=1,C339,C339*'[1]Parametry kredytu'!$H$19)</f>
        <v>-1.68183012721958E-12</v>
      </c>
    </row>
    <row r="340" spans="1:6" ht="16.5" thickBot="1" x14ac:dyDescent="0.3">
      <c r="A340" s="10">
        <f t="shared" si="23"/>
        <v>328</v>
      </c>
      <c r="B340" s="82">
        <f t="shared" si="21"/>
        <v>-6.4346750150434673E-10</v>
      </c>
      <c r="C340" s="98">
        <f t="shared" si="20"/>
        <v>-1.68183012721958E-12</v>
      </c>
      <c r="D340" s="80">
        <f>IF(A340&lt;='Parametry kredytu'!$D$15,$D$8/$D$10,0)</f>
        <v>0</v>
      </c>
      <c r="E340" s="83">
        <f t="shared" si="22"/>
        <v>-1.68183012721958E-12</v>
      </c>
      <c r="F340" s="84">
        <f>IF('[1]Parametry kredytu'!$C$40=1,C340,C340*'[1]Parametry kredytu'!$H$19)</f>
        <v>-1.68183012721958E-12</v>
      </c>
    </row>
    <row r="341" spans="1:6" ht="16.5" thickBot="1" x14ac:dyDescent="0.3">
      <c r="A341" s="10">
        <f t="shared" si="23"/>
        <v>329</v>
      </c>
      <c r="B341" s="82">
        <f t="shared" si="21"/>
        <v>-6.4346750150434673E-10</v>
      </c>
      <c r="C341" s="98">
        <f t="shared" si="20"/>
        <v>-1.68183012721958E-12</v>
      </c>
      <c r="D341" s="80">
        <f>IF(A341&lt;='Parametry kredytu'!$D$15,$D$8/$D$10,0)</f>
        <v>0</v>
      </c>
      <c r="E341" s="83">
        <f t="shared" si="22"/>
        <v>-1.68183012721958E-12</v>
      </c>
      <c r="F341" s="84">
        <f>IF('[1]Parametry kredytu'!$C$40=1,C341,C341*'[1]Parametry kredytu'!$H$19)</f>
        <v>-1.68183012721958E-12</v>
      </c>
    </row>
    <row r="342" spans="1:6" ht="16.5" thickBot="1" x14ac:dyDescent="0.3">
      <c r="A342" s="10">
        <f t="shared" si="23"/>
        <v>330</v>
      </c>
      <c r="B342" s="82">
        <f t="shared" si="21"/>
        <v>-6.4346750150434673E-10</v>
      </c>
      <c r="C342" s="98">
        <f t="shared" si="20"/>
        <v>-1.68183012721958E-12</v>
      </c>
      <c r="D342" s="80">
        <f>IF(A342&lt;='Parametry kredytu'!$D$15,$D$8/$D$10,0)</f>
        <v>0</v>
      </c>
      <c r="E342" s="83">
        <f t="shared" si="22"/>
        <v>-1.68183012721958E-12</v>
      </c>
      <c r="F342" s="84">
        <f>IF('[1]Parametry kredytu'!$C$40=1,C342,C342*'[1]Parametry kredytu'!$H$19)</f>
        <v>-1.68183012721958E-12</v>
      </c>
    </row>
    <row r="343" spans="1:6" ht="16.5" thickBot="1" x14ac:dyDescent="0.3">
      <c r="A343" s="10">
        <f t="shared" si="23"/>
        <v>331</v>
      </c>
      <c r="B343" s="82">
        <f t="shared" si="21"/>
        <v>-6.4346750150434673E-10</v>
      </c>
      <c r="C343" s="98">
        <f t="shared" si="20"/>
        <v>-1.68183012721958E-12</v>
      </c>
      <c r="D343" s="80">
        <f>IF(A343&lt;='Parametry kredytu'!$D$15,$D$8/$D$10,0)</f>
        <v>0</v>
      </c>
      <c r="E343" s="83">
        <f t="shared" si="22"/>
        <v>-1.68183012721958E-12</v>
      </c>
      <c r="F343" s="84">
        <f>IF('[1]Parametry kredytu'!$C$40=1,C343,C343*'[1]Parametry kredytu'!$H$19)</f>
        <v>-1.68183012721958E-12</v>
      </c>
    </row>
    <row r="344" spans="1:6" ht="16.5" thickBot="1" x14ac:dyDescent="0.3">
      <c r="A344" s="10">
        <f t="shared" si="23"/>
        <v>332</v>
      </c>
      <c r="B344" s="82">
        <f t="shared" si="21"/>
        <v>-6.4346750150434673E-10</v>
      </c>
      <c r="C344" s="98">
        <f t="shared" si="20"/>
        <v>-1.68183012721958E-12</v>
      </c>
      <c r="D344" s="80">
        <f>IF(A344&lt;='Parametry kredytu'!$D$15,$D$8/$D$10,0)</f>
        <v>0</v>
      </c>
      <c r="E344" s="83">
        <f t="shared" si="22"/>
        <v>-1.68183012721958E-12</v>
      </c>
      <c r="F344" s="84">
        <f>IF('[1]Parametry kredytu'!$C$40=1,C344,C344*'[1]Parametry kredytu'!$H$19)</f>
        <v>-1.68183012721958E-12</v>
      </c>
    </row>
    <row r="345" spans="1:6" ht="16.5" thickBot="1" x14ac:dyDescent="0.3">
      <c r="A345" s="10">
        <f t="shared" si="23"/>
        <v>333</v>
      </c>
      <c r="B345" s="82">
        <f t="shared" si="21"/>
        <v>-6.4346750150434673E-10</v>
      </c>
      <c r="C345" s="98">
        <f t="shared" si="20"/>
        <v>-1.68183012721958E-12</v>
      </c>
      <c r="D345" s="80">
        <f>IF(A345&lt;='Parametry kredytu'!$D$15,$D$8/$D$10,0)</f>
        <v>0</v>
      </c>
      <c r="E345" s="83">
        <f t="shared" si="22"/>
        <v>-1.68183012721958E-12</v>
      </c>
      <c r="F345" s="84">
        <f>IF('[1]Parametry kredytu'!$C$40=1,C345,C345*'[1]Parametry kredytu'!$H$19)</f>
        <v>-1.68183012721958E-12</v>
      </c>
    </row>
    <row r="346" spans="1:6" ht="16.5" thickBot="1" x14ac:dyDescent="0.3">
      <c r="A346" s="10">
        <f t="shared" si="23"/>
        <v>334</v>
      </c>
      <c r="B346" s="82">
        <f t="shared" si="21"/>
        <v>-6.4346750150434673E-10</v>
      </c>
      <c r="C346" s="98">
        <f t="shared" si="20"/>
        <v>-1.68183012721958E-12</v>
      </c>
      <c r="D346" s="80">
        <f>IF(A346&lt;='Parametry kredytu'!$D$15,$D$8/$D$10,0)</f>
        <v>0</v>
      </c>
      <c r="E346" s="83">
        <f t="shared" si="22"/>
        <v>-1.68183012721958E-12</v>
      </c>
      <c r="F346" s="84">
        <f>IF('[1]Parametry kredytu'!$C$40=1,C346,C346*'[1]Parametry kredytu'!$H$19)</f>
        <v>-1.68183012721958E-12</v>
      </c>
    </row>
    <row r="347" spans="1:6" ht="16.5" thickBot="1" x14ac:dyDescent="0.3">
      <c r="A347" s="10">
        <f t="shared" si="23"/>
        <v>335</v>
      </c>
      <c r="B347" s="82">
        <f t="shared" si="21"/>
        <v>-6.4346750150434673E-10</v>
      </c>
      <c r="C347" s="98">
        <f t="shared" si="20"/>
        <v>-1.68183012721958E-12</v>
      </c>
      <c r="D347" s="80">
        <f>IF(A347&lt;='Parametry kredytu'!$D$15,$D$8/$D$10,0)</f>
        <v>0</v>
      </c>
      <c r="E347" s="83">
        <f t="shared" si="22"/>
        <v>-1.68183012721958E-12</v>
      </c>
      <c r="F347" s="84">
        <f>IF('[1]Parametry kredytu'!$C$40=1,C347,C347*'[1]Parametry kredytu'!$H$19)</f>
        <v>-1.68183012721958E-12</v>
      </c>
    </row>
    <row r="348" spans="1:6" ht="16.5" thickBot="1" x14ac:dyDescent="0.3">
      <c r="A348" s="10">
        <f t="shared" si="23"/>
        <v>336</v>
      </c>
      <c r="B348" s="82">
        <f t="shared" si="21"/>
        <v>-6.4346750150434673E-10</v>
      </c>
      <c r="C348" s="98">
        <f t="shared" si="20"/>
        <v>-1.68183012721958E-12</v>
      </c>
      <c r="D348" s="80">
        <f>IF(A348&lt;='Parametry kredytu'!$D$15,$D$8/$D$10,0)</f>
        <v>0</v>
      </c>
      <c r="E348" s="83">
        <f t="shared" si="22"/>
        <v>-1.68183012721958E-12</v>
      </c>
      <c r="F348" s="84">
        <f>IF('[1]Parametry kredytu'!$C$40=1,C348,C348*'[1]Parametry kredytu'!$H$19)</f>
        <v>-1.68183012721958E-12</v>
      </c>
    </row>
    <row r="349" spans="1:6" ht="16.5" thickBot="1" x14ac:dyDescent="0.3">
      <c r="A349" s="10">
        <f t="shared" si="23"/>
        <v>337</v>
      </c>
      <c r="B349" s="82">
        <f t="shared" si="21"/>
        <v>-6.4346750150434673E-10</v>
      </c>
      <c r="C349" s="98">
        <f t="shared" si="20"/>
        <v>-1.68183012721958E-12</v>
      </c>
      <c r="D349" s="80">
        <f>IF(A349&lt;='Parametry kredytu'!$D$15,$D$8/$D$10,0)</f>
        <v>0</v>
      </c>
      <c r="E349" s="83">
        <f t="shared" si="22"/>
        <v>-1.68183012721958E-12</v>
      </c>
      <c r="F349" s="84">
        <f>IF('[1]Parametry kredytu'!$C$40=1,C349,C349*'[1]Parametry kredytu'!$H$19)</f>
        <v>-1.68183012721958E-12</v>
      </c>
    </row>
    <row r="350" spans="1:6" ht="16.5" thickBot="1" x14ac:dyDescent="0.3">
      <c r="A350" s="10">
        <f t="shared" si="23"/>
        <v>338</v>
      </c>
      <c r="B350" s="82">
        <f t="shared" si="21"/>
        <v>-6.4346750150434673E-10</v>
      </c>
      <c r="C350" s="98">
        <f t="shared" si="20"/>
        <v>-1.68183012721958E-12</v>
      </c>
      <c r="D350" s="80">
        <f>IF(A350&lt;='Parametry kredytu'!$D$15,$D$8/$D$10,0)</f>
        <v>0</v>
      </c>
      <c r="E350" s="83">
        <f t="shared" si="22"/>
        <v>-1.68183012721958E-12</v>
      </c>
      <c r="F350" s="84">
        <f>IF('[1]Parametry kredytu'!$C$40=1,C350,C350*'[1]Parametry kredytu'!$H$19)</f>
        <v>-1.68183012721958E-12</v>
      </c>
    </row>
    <row r="351" spans="1:6" ht="16.5" thickBot="1" x14ac:dyDescent="0.3">
      <c r="A351" s="10">
        <f t="shared" si="23"/>
        <v>339</v>
      </c>
      <c r="B351" s="82">
        <f t="shared" si="21"/>
        <v>-6.4346750150434673E-10</v>
      </c>
      <c r="C351" s="98">
        <f t="shared" si="20"/>
        <v>-1.68183012721958E-12</v>
      </c>
      <c r="D351" s="80">
        <f>IF(A351&lt;='Parametry kredytu'!$D$15,$D$8/$D$10,0)</f>
        <v>0</v>
      </c>
      <c r="E351" s="83">
        <f t="shared" si="22"/>
        <v>-1.68183012721958E-12</v>
      </c>
      <c r="F351" s="84">
        <f>IF('[1]Parametry kredytu'!$C$40=1,C351,C351*'[1]Parametry kredytu'!$H$19)</f>
        <v>-1.68183012721958E-12</v>
      </c>
    </row>
    <row r="352" spans="1:6" ht="16.5" thickBot="1" x14ac:dyDescent="0.3">
      <c r="A352" s="10">
        <f t="shared" si="23"/>
        <v>340</v>
      </c>
      <c r="B352" s="82">
        <f t="shared" si="21"/>
        <v>-6.4346750150434673E-10</v>
      </c>
      <c r="C352" s="98">
        <f t="shared" si="20"/>
        <v>-1.68183012721958E-12</v>
      </c>
      <c r="D352" s="80">
        <f>IF(A352&lt;='Parametry kredytu'!$D$15,$D$8/$D$10,0)</f>
        <v>0</v>
      </c>
      <c r="E352" s="83">
        <f t="shared" si="22"/>
        <v>-1.68183012721958E-12</v>
      </c>
      <c r="F352" s="84">
        <f>IF('[1]Parametry kredytu'!$C$40=1,C352,C352*'[1]Parametry kredytu'!$H$19)</f>
        <v>-1.68183012721958E-12</v>
      </c>
    </row>
    <row r="353" spans="1:6" ht="16.5" thickBot="1" x14ac:dyDescent="0.3">
      <c r="A353" s="10">
        <f t="shared" si="23"/>
        <v>341</v>
      </c>
      <c r="B353" s="82">
        <f t="shared" si="21"/>
        <v>-6.4346750150434673E-10</v>
      </c>
      <c r="C353" s="98">
        <f t="shared" si="20"/>
        <v>-1.68183012721958E-12</v>
      </c>
      <c r="D353" s="80">
        <f>IF(A353&lt;='Parametry kredytu'!$D$15,$D$8/$D$10,0)</f>
        <v>0</v>
      </c>
      <c r="E353" s="83">
        <f t="shared" si="22"/>
        <v>-1.68183012721958E-12</v>
      </c>
      <c r="F353" s="84">
        <f>IF('[1]Parametry kredytu'!$C$40=1,C353,C353*'[1]Parametry kredytu'!$H$19)</f>
        <v>-1.68183012721958E-12</v>
      </c>
    </row>
    <row r="354" spans="1:6" ht="16.5" thickBot="1" x14ac:dyDescent="0.3">
      <c r="A354" s="10">
        <f t="shared" si="23"/>
        <v>342</v>
      </c>
      <c r="B354" s="82">
        <f t="shared" si="21"/>
        <v>-6.4346750150434673E-10</v>
      </c>
      <c r="C354" s="98">
        <f t="shared" si="20"/>
        <v>-1.68183012721958E-12</v>
      </c>
      <c r="D354" s="80">
        <f>IF(A354&lt;='Parametry kredytu'!$D$15,$D$8/$D$10,0)</f>
        <v>0</v>
      </c>
      <c r="E354" s="83">
        <f t="shared" si="22"/>
        <v>-1.68183012721958E-12</v>
      </c>
      <c r="F354" s="84">
        <f>IF('[1]Parametry kredytu'!$C$40=1,C354,C354*'[1]Parametry kredytu'!$H$19)</f>
        <v>-1.68183012721958E-12</v>
      </c>
    </row>
    <row r="355" spans="1:6" ht="16.5" thickBot="1" x14ac:dyDescent="0.3">
      <c r="A355" s="10">
        <f t="shared" si="23"/>
        <v>343</v>
      </c>
      <c r="B355" s="82">
        <f t="shared" si="21"/>
        <v>-6.4346750150434673E-10</v>
      </c>
      <c r="C355" s="98">
        <f t="shared" si="20"/>
        <v>-1.68183012721958E-12</v>
      </c>
      <c r="D355" s="80">
        <f>IF(A355&lt;='Parametry kredytu'!$D$15,$D$8/$D$10,0)</f>
        <v>0</v>
      </c>
      <c r="E355" s="83">
        <f t="shared" si="22"/>
        <v>-1.68183012721958E-12</v>
      </c>
      <c r="F355" s="84">
        <f>IF('[1]Parametry kredytu'!$C$40=1,C355,C355*'[1]Parametry kredytu'!$H$19)</f>
        <v>-1.68183012721958E-12</v>
      </c>
    </row>
    <row r="356" spans="1:6" ht="16.5" thickBot="1" x14ac:dyDescent="0.3">
      <c r="A356" s="10">
        <f t="shared" si="23"/>
        <v>344</v>
      </c>
      <c r="B356" s="82">
        <f t="shared" si="21"/>
        <v>-6.4346750150434673E-10</v>
      </c>
      <c r="C356" s="98">
        <f t="shared" si="20"/>
        <v>-1.68183012721958E-12</v>
      </c>
      <c r="D356" s="80">
        <f>IF(A356&lt;='Parametry kredytu'!$D$15,$D$8/$D$10,0)</f>
        <v>0</v>
      </c>
      <c r="E356" s="83">
        <f t="shared" si="22"/>
        <v>-1.68183012721958E-12</v>
      </c>
      <c r="F356" s="84">
        <f>IF('[1]Parametry kredytu'!$C$40=1,C356,C356*'[1]Parametry kredytu'!$H$19)</f>
        <v>-1.68183012721958E-12</v>
      </c>
    </row>
    <row r="357" spans="1:6" ht="16.5" thickBot="1" x14ac:dyDescent="0.3">
      <c r="A357" s="10">
        <f t="shared" si="23"/>
        <v>345</v>
      </c>
      <c r="B357" s="82">
        <f t="shared" si="21"/>
        <v>-6.4346750150434673E-10</v>
      </c>
      <c r="C357" s="98">
        <f t="shared" si="20"/>
        <v>-1.68183012721958E-12</v>
      </c>
      <c r="D357" s="80">
        <f>IF(A357&lt;='Parametry kredytu'!$D$15,$D$8/$D$10,0)</f>
        <v>0</v>
      </c>
      <c r="E357" s="83">
        <f t="shared" si="22"/>
        <v>-1.68183012721958E-12</v>
      </c>
      <c r="F357" s="84">
        <f>IF('[1]Parametry kredytu'!$C$40=1,C357,C357*'[1]Parametry kredytu'!$H$19)</f>
        <v>-1.68183012721958E-12</v>
      </c>
    </row>
    <row r="358" spans="1:6" ht="16.5" thickBot="1" x14ac:dyDescent="0.3">
      <c r="A358" s="10">
        <f t="shared" si="23"/>
        <v>346</v>
      </c>
      <c r="B358" s="82">
        <f t="shared" si="21"/>
        <v>-6.4346750150434673E-10</v>
      </c>
      <c r="C358" s="98">
        <f t="shared" si="20"/>
        <v>-1.68183012721958E-12</v>
      </c>
      <c r="D358" s="80">
        <f>IF(A358&lt;='Parametry kredytu'!$D$15,$D$8/$D$10,0)</f>
        <v>0</v>
      </c>
      <c r="E358" s="83">
        <f t="shared" si="22"/>
        <v>-1.68183012721958E-12</v>
      </c>
      <c r="F358" s="84">
        <f>IF('[1]Parametry kredytu'!$C$40=1,C358,C358*'[1]Parametry kredytu'!$H$19)</f>
        <v>-1.68183012721958E-12</v>
      </c>
    </row>
    <row r="359" spans="1:6" ht="16.5" thickBot="1" x14ac:dyDescent="0.3">
      <c r="A359" s="10">
        <f t="shared" si="23"/>
        <v>347</v>
      </c>
      <c r="B359" s="82">
        <f t="shared" si="21"/>
        <v>-6.4346750150434673E-10</v>
      </c>
      <c r="C359" s="98">
        <f t="shared" si="20"/>
        <v>-1.68183012721958E-12</v>
      </c>
      <c r="D359" s="80">
        <f>IF(A359&lt;='Parametry kredytu'!$D$15,$D$8/$D$10,0)</f>
        <v>0</v>
      </c>
      <c r="E359" s="83">
        <f t="shared" si="22"/>
        <v>-1.68183012721958E-12</v>
      </c>
      <c r="F359" s="84">
        <f>IF('[1]Parametry kredytu'!$C$40=1,C359,C359*'[1]Parametry kredytu'!$H$19)</f>
        <v>-1.68183012721958E-12</v>
      </c>
    </row>
    <row r="360" spans="1:6" ht="16.5" thickBot="1" x14ac:dyDescent="0.3">
      <c r="A360" s="10">
        <f t="shared" si="23"/>
        <v>348</v>
      </c>
      <c r="B360" s="82">
        <f t="shared" si="21"/>
        <v>-6.4346750150434673E-10</v>
      </c>
      <c r="C360" s="98">
        <f t="shared" si="20"/>
        <v>-1.68183012721958E-12</v>
      </c>
      <c r="D360" s="80">
        <f>IF(A360&lt;='Parametry kredytu'!$D$15,$D$8/$D$10,0)</f>
        <v>0</v>
      </c>
      <c r="E360" s="83">
        <f t="shared" si="22"/>
        <v>-1.68183012721958E-12</v>
      </c>
      <c r="F360" s="84">
        <f>IF('[1]Parametry kredytu'!$C$40=1,C360,C360*'[1]Parametry kredytu'!$H$19)</f>
        <v>-1.68183012721958E-12</v>
      </c>
    </row>
    <row r="361" spans="1:6" ht="16.5" thickBot="1" x14ac:dyDescent="0.3">
      <c r="A361" s="10">
        <f t="shared" si="23"/>
        <v>349</v>
      </c>
      <c r="B361" s="82">
        <f t="shared" si="21"/>
        <v>-6.4346750150434673E-10</v>
      </c>
      <c r="C361" s="98">
        <f t="shared" si="20"/>
        <v>-1.68183012721958E-12</v>
      </c>
      <c r="D361" s="80">
        <f>IF(A361&lt;='Parametry kredytu'!$D$15,$D$8/$D$10,0)</f>
        <v>0</v>
      </c>
      <c r="E361" s="83">
        <f t="shared" si="22"/>
        <v>-1.68183012721958E-12</v>
      </c>
      <c r="F361" s="84">
        <f>IF('[1]Parametry kredytu'!$C$40=1,C361,C361*'[1]Parametry kredytu'!$H$19)</f>
        <v>-1.68183012721958E-12</v>
      </c>
    </row>
    <row r="362" spans="1:6" ht="16.5" thickBot="1" x14ac:dyDescent="0.3">
      <c r="A362" s="10">
        <f t="shared" si="23"/>
        <v>350</v>
      </c>
      <c r="B362" s="82">
        <f t="shared" si="21"/>
        <v>-6.4346750150434673E-10</v>
      </c>
      <c r="C362" s="98">
        <f t="shared" si="20"/>
        <v>-1.68183012721958E-12</v>
      </c>
      <c r="D362" s="80">
        <f>IF(A362&lt;='Parametry kredytu'!$D$15,$D$8/$D$10,0)</f>
        <v>0</v>
      </c>
      <c r="E362" s="83">
        <f t="shared" si="22"/>
        <v>-1.68183012721958E-12</v>
      </c>
      <c r="F362" s="84">
        <f>IF('[1]Parametry kredytu'!$C$40=1,C362,C362*'[1]Parametry kredytu'!$H$19)</f>
        <v>-1.68183012721958E-12</v>
      </c>
    </row>
    <row r="363" spans="1:6" ht="16.5" thickBot="1" x14ac:dyDescent="0.3">
      <c r="A363" s="10">
        <f t="shared" si="23"/>
        <v>351</v>
      </c>
      <c r="B363" s="82">
        <f t="shared" si="21"/>
        <v>-6.4346750150434673E-10</v>
      </c>
      <c r="C363" s="98">
        <f t="shared" si="20"/>
        <v>-1.68183012721958E-12</v>
      </c>
      <c r="D363" s="80">
        <f>IF(A363&lt;='Parametry kredytu'!$D$15,$D$8/$D$10,0)</f>
        <v>0</v>
      </c>
      <c r="E363" s="83">
        <f t="shared" si="22"/>
        <v>-1.68183012721958E-12</v>
      </c>
      <c r="F363" s="84">
        <f>IF('[1]Parametry kredytu'!$C$40=1,C363,C363*'[1]Parametry kredytu'!$H$19)</f>
        <v>-1.68183012721958E-12</v>
      </c>
    </row>
    <row r="364" spans="1:6" ht="16.5" thickBot="1" x14ac:dyDescent="0.3">
      <c r="A364" s="10">
        <f t="shared" si="23"/>
        <v>352</v>
      </c>
      <c r="B364" s="82">
        <f t="shared" si="21"/>
        <v>-6.4346750150434673E-10</v>
      </c>
      <c r="C364" s="98">
        <f t="shared" si="20"/>
        <v>-1.68183012721958E-12</v>
      </c>
      <c r="D364" s="80">
        <f>IF(A364&lt;='Parametry kredytu'!$D$15,$D$8/$D$10,0)</f>
        <v>0</v>
      </c>
      <c r="E364" s="83">
        <f t="shared" si="22"/>
        <v>-1.68183012721958E-12</v>
      </c>
      <c r="F364" s="84">
        <f>IF('[1]Parametry kredytu'!$C$40=1,C364,C364*'[1]Parametry kredytu'!$H$19)</f>
        <v>-1.68183012721958E-12</v>
      </c>
    </row>
    <row r="365" spans="1:6" ht="16.5" thickBot="1" x14ac:dyDescent="0.3">
      <c r="A365" s="10">
        <f t="shared" si="23"/>
        <v>353</v>
      </c>
      <c r="B365" s="82">
        <f t="shared" si="21"/>
        <v>-6.4346750150434673E-10</v>
      </c>
      <c r="C365" s="98">
        <f t="shared" si="20"/>
        <v>-1.68183012721958E-12</v>
      </c>
      <c r="D365" s="80">
        <f>IF(A365&lt;='Parametry kredytu'!$D$15,$D$8/$D$10,0)</f>
        <v>0</v>
      </c>
      <c r="E365" s="83">
        <f t="shared" si="22"/>
        <v>-1.68183012721958E-12</v>
      </c>
      <c r="F365" s="84">
        <f>IF('[1]Parametry kredytu'!$C$40=1,C365,C365*'[1]Parametry kredytu'!$H$19)</f>
        <v>-1.68183012721958E-12</v>
      </c>
    </row>
    <row r="366" spans="1:6" ht="16.5" thickBot="1" x14ac:dyDescent="0.3">
      <c r="A366" s="10">
        <f t="shared" si="23"/>
        <v>354</v>
      </c>
      <c r="B366" s="82">
        <f t="shared" si="21"/>
        <v>-6.4346750150434673E-10</v>
      </c>
      <c r="C366" s="98">
        <f t="shared" si="20"/>
        <v>-1.68183012721958E-12</v>
      </c>
      <c r="D366" s="80">
        <f>IF(A366&lt;='Parametry kredytu'!$D$15,$D$8/$D$10,0)</f>
        <v>0</v>
      </c>
      <c r="E366" s="83">
        <f t="shared" si="22"/>
        <v>-1.68183012721958E-12</v>
      </c>
      <c r="F366" s="84">
        <f>IF('[1]Parametry kredytu'!$C$40=1,C366,C366*'[1]Parametry kredytu'!$H$19)</f>
        <v>-1.68183012721958E-12</v>
      </c>
    </row>
    <row r="367" spans="1:6" ht="16.5" thickBot="1" x14ac:dyDescent="0.3">
      <c r="A367" s="10">
        <f t="shared" si="23"/>
        <v>355</v>
      </c>
      <c r="B367" s="82">
        <f t="shared" si="21"/>
        <v>-6.4346750150434673E-10</v>
      </c>
      <c r="C367" s="98">
        <f t="shared" si="20"/>
        <v>-1.68183012721958E-12</v>
      </c>
      <c r="D367" s="80">
        <f>IF(A367&lt;='Parametry kredytu'!$D$15,$D$8/$D$10,0)</f>
        <v>0</v>
      </c>
      <c r="E367" s="83">
        <f t="shared" si="22"/>
        <v>-1.68183012721958E-12</v>
      </c>
      <c r="F367" s="84">
        <f>IF('[1]Parametry kredytu'!$C$40=1,C367,C367*'[1]Parametry kredytu'!$H$19)</f>
        <v>-1.68183012721958E-12</v>
      </c>
    </row>
    <row r="368" spans="1:6" ht="16.5" thickBot="1" x14ac:dyDescent="0.3">
      <c r="A368" s="10">
        <f t="shared" si="23"/>
        <v>356</v>
      </c>
      <c r="B368" s="82">
        <f t="shared" si="21"/>
        <v>-6.4346750150434673E-10</v>
      </c>
      <c r="C368" s="98">
        <f t="shared" si="20"/>
        <v>-1.68183012721958E-12</v>
      </c>
      <c r="D368" s="80">
        <f>IF(A368&lt;='Parametry kredytu'!$D$15,$D$8/$D$10,0)</f>
        <v>0</v>
      </c>
      <c r="E368" s="83">
        <f t="shared" si="22"/>
        <v>-1.68183012721958E-12</v>
      </c>
      <c r="F368" s="84">
        <f>IF('[1]Parametry kredytu'!$C$40=1,C368,C368*'[1]Parametry kredytu'!$H$19)</f>
        <v>-1.68183012721958E-12</v>
      </c>
    </row>
    <row r="369" spans="1:6" ht="16.5" thickBot="1" x14ac:dyDescent="0.3">
      <c r="A369" s="10">
        <f t="shared" si="23"/>
        <v>357</v>
      </c>
      <c r="B369" s="82">
        <f t="shared" si="21"/>
        <v>-6.4346750150434673E-10</v>
      </c>
      <c r="C369" s="98">
        <f t="shared" si="20"/>
        <v>-1.68183012721958E-12</v>
      </c>
      <c r="D369" s="80">
        <f>IF(A369&lt;='Parametry kredytu'!$D$15,$D$8/$D$10,0)</f>
        <v>0</v>
      </c>
      <c r="E369" s="83">
        <f t="shared" si="22"/>
        <v>-1.68183012721958E-12</v>
      </c>
      <c r="F369" s="84">
        <f>IF('[1]Parametry kredytu'!$C$40=1,C369,C369*'[1]Parametry kredytu'!$H$19)</f>
        <v>-1.68183012721958E-12</v>
      </c>
    </row>
    <row r="370" spans="1:6" ht="16.5" thickBot="1" x14ac:dyDescent="0.3">
      <c r="A370" s="10">
        <f t="shared" si="23"/>
        <v>358</v>
      </c>
      <c r="B370" s="82">
        <f t="shared" si="21"/>
        <v>-6.4346750150434673E-10</v>
      </c>
      <c r="C370" s="98">
        <f t="shared" si="20"/>
        <v>-1.68183012721958E-12</v>
      </c>
      <c r="D370" s="80">
        <f>IF(A370&lt;='Parametry kredytu'!$D$15,$D$8/$D$10,0)</f>
        <v>0</v>
      </c>
      <c r="E370" s="83">
        <f t="shared" si="22"/>
        <v>-1.68183012721958E-12</v>
      </c>
      <c r="F370" s="84">
        <f>IF('[1]Parametry kredytu'!$C$40=1,C370,C370*'[1]Parametry kredytu'!$H$19)</f>
        <v>-1.68183012721958E-12</v>
      </c>
    </row>
    <row r="371" spans="1:6" ht="16.5" thickBot="1" x14ac:dyDescent="0.3">
      <c r="A371" s="10">
        <f t="shared" si="23"/>
        <v>359</v>
      </c>
      <c r="B371" s="82">
        <f t="shared" si="21"/>
        <v>-6.4346750150434673E-10</v>
      </c>
      <c r="C371" s="98">
        <f t="shared" si="20"/>
        <v>-1.68183012721958E-12</v>
      </c>
      <c r="D371" s="80">
        <f>IF(A371&lt;='Parametry kredytu'!$D$15,$D$8/$D$10,0)</f>
        <v>0</v>
      </c>
      <c r="E371" s="83">
        <f t="shared" si="22"/>
        <v>-1.68183012721958E-12</v>
      </c>
      <c r="F371" s="84">
        <f>IF('[1]Parametry kredytu'!$C$40=1,C371,C371*'[1]Parametry kredytu'!$H$19)</f>
        <v>-1.68183012721958E-12</v>
      </c>
    </row>
    <row r="372" spans="1:6" ht="16.5" thickBot="1" x14ac:dyDescent="0.3">
      <c r="A372" s="11">
        <f t="shared" si="23"/>
        <v>360</v>
      </c>
      <c r="B372" s="90">
        <f t="shared" si="21"/>
        <v>-6.4346750150434673E-10</v>
      </c>
      <c r="C372" s="99">
        <f t="shared" si="20"/>
        <v>-1.68183012721958E-12</v>
      </c>
      <c r="D372" s="80">
        <f>IF(A372&lt;='Parametry kredytu'!$D$15,$D$8/$D$10,0)</f>
        <v>0</v>
      </c>
      <c r="E372" s="83">
        <f t="shared" si="22"/>
        <v>-1.68183012721958E-12</v>
      </c>
      <c r="F372" s="94">
        <f>IF('[1]Parametry kredytu'!$C$40=1,C372,C372*'[1]Parametry kredytu'!$H$19)</f>
        <v>-1.68183012721958E-12</v>
      </c>
    </row>
    <row r="373" spans="1:6" ht="16.5" thickBot="1" x14ac:dyDescent="0.3">
      <c r="A373" s="10">
        <f t="shared" si="23"/>
        <v>361</v>
      </c>
      <c r="B373" s="90">
        <f t="shared" si="21"/>
        <v>-6.4346750150434673E-10</v>
      </c>
      <c r="C373" s="99">
        <f t="shared" si="20"/>
        <v>-1.68183012721958E-12</v>
      </c>
      <c r="D373" s="80">
        <f>IF(A373&lt;='Parametry kredytu'!$D$15,$D$8/$D$10,0)</f>
        <v>0</v>
      </c>
      <c r="E373" s="83">
        <f t="shared" si="22"/>
        <v>-1.68183012721958E-12</v>
      </c>
      <c r="F373" s="94">
        <f>IF('[1]Parametry kredytu'!$C$40=1,C373,C373*'[1]Parametry kredytu'!$H$19)</f>
        <v>-1.68183012721958E-12</v>
      </c>
    </row>
    <row r="374" spans="1:6" ht="16.5" thickBot="1" x14ac:dyDescent="0.3">
      <c r="A374" s="11">
        <f t="shared" si="23"/>
        <v>362</v>
      </c>
      <c r="B374" s="90">
        <f t="shared" si="21"/>
        <v>-6.4346750150434673E-10</v>
      </c>
      <c r="C374" s="99">
        <f t="shared" si="20"/>
        <v>-1.68183012721958E-12</v>
      </c>
      <c r="D374" s="80">
        <f>IF(A374&lt;='Parametry kredytu'!$D$15,$D$8/$D$10,0)</f>
        <v>0</v>
      </c>
      <c r="E374" s="83">
        <f t="shared" si="22"/>
        <v>-1.68183012721958E-12</v>
      </c>
      <c r="F374" s="94">
        <f>IF('[1]Parametry kredytu'!$C$40=1,C374,C374*'[1]Parametry kredytu'!$H$19)</f>
        <v>-1.68183012721958E-12</v>
      </c>
    </row>
    <row r="375" spans="1:6" ht="16.5" thickBot="1" x14ac:dyDescent="0.3">
      <c r="A375" s="10">
        <f t="shared" si="23"/>
        <v>363</v>
      </c>
      <c r="B375" s="90">
        <f t="shared" si="21"/>
        <v>-6.4346750150434673E-10</v>
      </c>
      <c r="C375" s="99">
        <f t="shared" si="20"/>
        <v>-1.68183012721958E-12</v>
      </c>
      <c r="D375" s="80">
        <f>IF(A375&lt;='Parametry kredytu'!$D$15,$D$8/$D$10,0)</f>
        <v>0</v>
      </c>
      <c r="E375" s="83">
        <f t="shared" si="22"/>
        <v>-1.68183012721958E-12</v>
      </c>
      <c r="F375" s="94">
        <f>IF('[1]Parametry kredytu'!$C$40=1,C375,C375*'[1]Parametry kredytu'!$H$19)</f>
        <v>-1.68183012721958E-12</v>
      </c>
    </row>
    <row r="376" spans="1:6" ht="16.5" thickBot="1" x14ac:dyDescent="0.3">
      <c r="A376" s="11">
        <f t="shared" si="23"/>
        <v>364</v>
      </c>
      <c r="B376" s="90">
        <f t="shared" si="21"/>
        <v>-6.4346750150434673E-10</v>
      </c>
      <c r="C376" s="99">
        <f t="shared" si="20"/>
        <v>-1.68183012721958E-12</v>
      </c>
      <c r="D376" s="80">
        <f>IF(A376&lt;='Parametry kredytu'!$D$15,$D$8/$D$10,0)</f>
        <v>0</v>
      </c>
      <c r="E376" s="83">
        <f t="shared" si="22"/>
        <v>-1.68183012721958E-12</v>
      </c>
      <c r="F376" s="94">
        <f>IF('[1]Parametry kredytu'!$C$40=1,C376,C376*'[1]Parametry kredytu'!$H$19)</f>
        <v>-1.68183012721958E-12</v>
      </c>
    </row>
    <row r="377" spans="1:6" ht="16.5" thickBot="1" x14ac:dyDescent="0.3">
      <c r="A377" s="10">
        <f t="shared" si="23"/>
        <v>365</v>
      </c>
      <c r="B377" s="90">
        <f t="shared" si="21"/>
        <v>-6.4346750150434673E-10</v>
      </c>
      <c r="C377" s="99">
        <f t="shared" si="20"/>
        <v>-1.68183012721958E-12</v>
      </c>
      <c r="D377" s="80">
        <f>IF(A377&lt;='Parametry kredytu'!$D$15,$D$8/$D$10,0)</f>
        <v>0</v>
      </c>
      <c r="E377" s="83">
        <f t="shared" si="22"/>
        <v>-1.68183012721958E-12</v>
      </c>
      <c r="F377" s="94">
        <f>IF('[1]Parametry kredytu'!$C$40=1,C377,C377*'[1]Parametry kredytu'!$H$19)</f>
        <v>-1.68183012721958E-12</v>
      </c>
    </row>
    <row r="378" spans="1:6" ht="16.5" thickBot="1" x14ac:dyDescent="0.3">
      <c r="A378" s="11">
        <f t="shared" si="23"/>
        <v>366</v>
      </c>
      <c r="B378" s="90">
        <f t="shared" si="21"/>
        <v>-6.4346750150434673E-10</v>
      </c>
      <c r="C378" s="99">
        <f t="shared" si="20"/>
        <v>-1.68183012721958E-12</v>
      </c>
      <c r="D378" s="80">
        <f>IF(A378&lt;='Parametry kredytu'!$D$15,$D$8/$D$10,0)</f>
        <v>0</v>
      </c>
      <c r="E378" s="83">
        <f t="shared" si="22"/>
        <v>-1.68183012721958E-12</v>
      </c>
      <c r="F378" s="94">
        <f>IF('[1]Parametry kredytu'!$C$40=1,C378,C378*'[1]Parametry kredytu'!$H$19)</f>
        <v>-1.68183012721958E-12</v>
      </c>
    </row>
    <row r="379" spans="1:6" ht="16.5" thickBot="1" x14ac:dyDescent="0.3">
      <c r="A379" s="10">
        <f t="shared" si="23"/>
        <v>367</v>
      </c>
      <c r="B379" s="90">
        <f t="shared" si="21"/>
        <v>-6.4346750150434673E-10</v>
      </c>
      <c r="C379" s="99">
        <f t="shared" si="20"/>
        <v>-1.68183012721958E-12</v>
      </c>
      <c r="D379" s="80">
        <f>IF(A379&lt;='Parametry kredytu'!$D$15,$D$8/$D$10,0)</f>
        <v>0</v>
      </c>
      <c r="E379" s="83">
        <f t="shared" si="22"/>
        <v>-1.68183012721958E-12</v>
      </c>
      <c r="F379" s="94">
        <f>IF('[1]Parametry kredytu'!$C$40=1,C379,C379*'[1]Parametry kredytu'!$H$19)</f>
        <v>-1.68183012721958E-12</v>
      </c>
    </row>
    <row r="380" spans="1:6" ht="16.5" thickBot="1" x14ac:dyDescent="0.3">
      <c r="A380" s="11">
        <f t="shared" si="23"/>
        <v>368</v>
      </c>
      <c r="B380" s="90">
        <f t="shared" si="21"/>
        <v>-6.4346750150434673E-10</v>
      </c>
      <c r="C380" s="99">
        <f t="shared" si="20"/>
        <v>-1.68183012721958E-12</v>
      </c>
      <c r="D380" s="80">
        <f>IF(A380&lt;='Parametry kredytu'!$D$15,$D$8/$D$10,0)</f>
        <v>0</v>
      </c>
      <c r="E380" s="83">
        <f t="shared" si="22"/>
        <v>-1.68183012721958E-12</v>
      </c>
      <c r="F380" s="94">
        <f>IF('[1]Parametry kredytu'!$C$40=1,C380,C380*'[1]Parametry kredytu'!$H$19)</f>
        <v>-1.68183012721958E-12</v>
      </c>
    </row>
    <row r="381" spans="1:6" ht="16.5" thickBot="1" x14ac:dyDescent="0.3">
      <c r="A381" s="10">
        <f t="shared" si="23"/>
        <v>369</v>
      </c>
      <c r="B381" s="90">
        <f t="shared" si="21"/>
        <v>-6.4346750150434673E-10</v>
      </c>
      <c r="C381" s="99">
        <f t="shared" si="20"/>
        <v>-1.68183012721958E-12</v>
      </c>
      <c r="D381" s="80">
        <f>IF(A381&lt;='Parametry kredytu'!$D$15,$D$8/$D$10,0)</f>
        <v>0</v>
      </c>
      <c r="E381" s="83">
        <f t="shared" si="22"/>
        <v>-1.68183012721958E-12</v>
      </c>
      <c r="F381" s="94">
        <f>IF('[1]Parametry kredytu'!$C$40=1,C381,C381*'[1]Parametry kredytu'!$H$19)</f>
        <v>-1.68183012721958E-12</v>
      </c>
    </row>
    <row r="382" spans="1:6" ht="16.5" thickBot="1" x14ac:dyDescent="0.3">
      <c r="A382" s="11">
        <f t="shared" si="23"/>
        <v>370</v>
      </c>
      <c r="B382" s="90">
        <f t="shared" si="21"/>
        <v>-6.4346750150434673E-10</v>
      </c>
      <c r="C382" s="99">
        <f t="shared" si="20"/>
        <v>-1.68183012721958E-12</v>
      </c>
      <c r="D382" s="80">
        <f>IF(A382&lt;='Parametry kredytu'!$D$15,$D$8/$D$10,0)</f>
        <v>0</v>
      </c>
      <c r="E382" s="83">
        <f t="shared" si="22"/>
        <v>-1.68183012721958E-12</v>
      </c>
      <c r="F382" s="94">
        <f>IF('[1]Parametry kredytu'!$C$40=1,C382,C382*'[1]Parametry kredytu'!$H$19)</f>
        <v>-1.68183012721958E-12</v>
      </c>
    </row>
    <row r="383" spans="1:6" ht="16.5" thickBot="1" x14ac:dyDescent="0.3">
      <c r="A383" s="10">
        <f t="shared" si="23"/>
        <v>371</v>
      </c>
      <c r="B383" s="90">
        <f t="shared" si="21"/>
        <v>-6.4346750150434673E-10</v>
      </c>
      <c r="C383" s="99">
        <f t="shared" si="20"/>
        <v>-1.68183012721958E-12</v>
      </c>
      <c r="D383" s="80">
        <f>IF(A383&lt;='Parametry kredytu'!$D$15,$D$8/$D$10,0)</f>
        <v>0</v>
      </c>
      <c r="E383" s="83">
        <f t="shared" si="22"/>
        <v>-1.68183012721958E-12</v>
      </c>
      <c r="F383" s="94">
        <f>IF('[1]Parametry kredytu'!$C$40=1,C383,C383*'[1]Parametry kredytu'!$H$19)</f>
        <v>-1.68183012721958E-12</v>
      </c>
    </row>
    <row r="384" spans="1:6" ht="16.5" thickBot="1" x14ac:dyDescent="0.3">
      <c r="A384" s="11">
        <f t="shared" si="23"/>
        <v>372</v>
      </c>
      <c r="B384" s="90">
        <f t="shared" si="21"/>
        <v>-6.4346750150434673E-10</v>
      </c>
      <c r="C384" s="99">
        <f t="shared" si="20"/>
        <v>-1.68183012721958E-12</v>
      </c>
      <c r="D384" s="80">
        <f>IF(A384&lt;='Parametry kredytu'!$D$15,$D$8/$D$10,0)</f>
        <v>0</v>
      </c>
      <c r="E384" s="83">
        <f t="shared" si="22"/>
        <v>-1.68183012721958E-12</v>
      </c>
      <c r="F384" s="94">
        <f>IF('[1]Parametry kredytu'!$C$40=1,C384,C384*'[1]Parametry kredytu'!$H$19)</f>
        <v>-1.68183012721958E-12</v>
      </c>
    </row>
    <row r="385" spans="1:6" ht="16.5" thickBot="1" x14ac:dyDescent="0.3">
      <c r="A385" s="10">
        <f t="shared" si="23"/>
        <v>373</v>
      </c>
      <c r="B385" s="90">
        <f t="shared" si="21"/>
        <v>-6.4346750150434673E-10</v>
      </c>
      <c r="C385" s="99">
        <f t="shared" si="20"/>
        <v>-1.68183012721958E-12</v>
      </c>
      <c r="D385" s="80">
        <f>IF(A385&lt;='Parametry kredytu'!$D$15,$D$8/$D$10,0)</f>
        <v>0</v>
      </c>
      <c r="E385" s="83">
        <f t="shared" si="22"/>
        <v>-1.68183012721958E-12</v>
      </c>
      <c r="F385" s="94">
        <f>IF('[1]Parametry kredytu'!$C$40=1,C385,C385*'[1]Parametry kredytu'!$H$19)</f>
        <v>-1.68183012721958E-12</v>
      </c>
    </row>
    <row r="386" spans="1:6" ht="16.5" thickBot="1" x14ac:dyDescent="0.3">
      <c r="A386" s="11">
        <f t="shared" si="23"/>
        <v>374</v>
      </c>
      <c r="B386" s="90">
        <f t="shared" si="21"/>
        <v>-6.4346750150434673E-10</v>
      </c>
      <c r="C386" s="99">
        <f t="shared" si="20"/>
        <v>-1.68183012721958E-12</v>
      </c>
      <c r="D386" s="80">
        <f>IF(A386&lt;='Parametry kredytu'!$D$15,$D$8/$D$10,0)</f>
        <v>0</v>
      </c>
      <c r="E386" s="83">
        <f t="shared" si="22"/>
        <v>-1.68183012721958E-12</v>
      </c>
      <c r="F386" s="94">
        <f>IF('[1]Parametry kredytu'!$C$40=1,C386,C386*'[1]Parametry kredytu'!$H$19)</f>
        <v>-1.68183012721958E-12</v>
      </c>
    </row>
    <row r="387" spans="1:6" ht="16.5" thickBot="1" x14ac:dyDescent="0.3">
      <c r="A387" s="10">
        <f t="shared" si="23"/>
        <v>375</v>
      </c>
      <c r="B387" s="90">
        <f t="shared" si="21"/>
        <v>-6.4346750150434673E-10</v>
      </c>
      <c r="C387" s="99">
        <f t="shared" si="20"/>
        <v>-1.68183012721958E-12</v>
      </c>
      <c r="D387" s="80">
        <f>IF(A387&lt;='Parametry kredytu'!$D$15,$D$8/$D$10,0)</f>
        <v>0</v>
      </c>
      <c r="E387" s="83">
        <f t="shared" si="22"/>
        <v>-1.68183012721958E-12</v>
      </c>
      <c r="F387" s="94">
        <f>IF('[1]Parametry kredytu'!$C$40=1,C387,C387*'[1]Parametry kredytu'!$H$19)</f>
        <v>-1.68183012721958E-12</v>
      </c>
    </row>
    <row r="388" spans="1:6" ht="16.5" thickBot="1" x14ac:dyDescent="0.3">
      <c r="A388" s="11">
        <f t="shared" si="23"/>
        <v>376</v>
      </c>
      <c r="B388" s="90">
        <f t="shared" si="21"/>
        <v>-6.4346750150434673E-10</v>
      </c>
      <c r="C388" s="99">
        <f t="shared" si="20"/>
        <v>-1.68183012721958E-12</v>
      </c>
      <c r="D388" s="80">
        <f>IF(A388&lt;='Parametry kredytu'!$D$15,$D$8/$D$10,0)</f>
        <v>0</v>
      </c>
      <c r="E388" s="83">
        <f t="shared" si="22"/>
        <v>-1.68183012721958E-12</v>
      </c>
      <c r="F388" s="94">
        <f>IF('[1]Parametry kredytu'!$C$40=1,C388,C388*'[1]Parametry kredytu'!$H$19)</f>
        <v>-1.68183012721958E-12</v>
      </c>
    </row>
    <row r="389" spans="1:6" ht="16.5" thickBot="1" x14ac:dyDescent="0.3">
      <c r="A389" s="10">
        <f t="shared" si="23"/>
        <v>377</v>
      </c>
      <c r="B389" s="90">
        <f t="shared" si="21"/>
        <v>-6.4346750150434673E-10</v>
      </c>
      <c r="C389" s="99">
        <f t="shared" si="20"/>
        <v>-1.68183012721958E-12</v>
      </c>
      <c r="D389" s="80">
        <f>IF(A389&lt;='Parametry kredytu'!$D$15,$D$8/$D$10,0)</f>
        <v>0</v>
      </c>
      <c r="E389" s="83">
        <f t="shared" si="22"/>
        <v>-1.68183012721958E-12</v>
      </c>
      <c r="F389" s="94">
        <f>IF('[1]Parametry kredytu'!$C$40=1,C389,C389*'[1]Parametry kredytu'!$H$19)</f>
        <v>-1.68183012721958E-12</v>
      </c>
    </row>
    <row r="390" spans="1:6" ht="16.5" thickBot="1" x14ac:dyDescent="0.3">
      <c r="A390" s="11">
        <f t="shared" si="23"/>
        <v>378</v>
      </c>
      <c r="B390" s="90">
        <f t="shared" si="21"/>
        <v>-6.4346750150434673E-10</v>
      </c>
      <c r="C390" s="99">
        <f t="shared" si="20"/>
        <v>-1.68183012721958E-12</v>
      </c>
      <c r="D390" s="80">
        <f>IF(A390&lt;='Parametry kredytu'!$D$15,$D$8/$D$10,0)</f>
        <v>0</v>
      </c>
      <c r="E390" s="83">
        <f t="shared" si="22"/>
        <v>-1.68183012721958E-12</v>
      </c>
      <c r="F390" s="94">
        <f>IF('[1]Parametry kredytu'!$C$40=1,C390,C390*'[1]Parametry kredytu'!$H$19)</f>
        <v>-1.68183012721958E-12</v>
      </c>
    </row>
    <row r="391" spans="1:6" ht="16.5" thickBot="1" x14ac:dyDescent="0.3">
      <c r="A391" s="10">
        <f t="shared" si="23"/>
        <v>379</v>
      </c>
      <c r="B391" s="90">
        <f t="shared" si="21"/>
        <v>-6.4346750150434673E-10</v>
      </c>
      <c r="C391" s="99">
        <f t="shared" si="20"/>
        <v>-1.68183012721958E-12</v>
      </c>
      <c r="D391" s="80">
        <f>IF(A391&lt;='Parametry kredytu'!$D$15,$D$8/$D$10,0)</f>
        <v>0</v>
      </c>
      <c r="E391" s="83">
        <f t="shared" si="22"/>
        <v>-1.68183012721958E-12</v>
      </c>
      <c r="F391" s="94">
        <f>IF('[1]Parametry kredytu'!$C$40=1,C391,C391*'[1]Parametry kredytu'!$H$19)</f>
        <v>-1.68183012721958E-12</v>
      </c>
    </row>
    <row r="392" spans="1:6" ht="16.5" thickBot="1" x14ac:dyDescent="0.3">
      <c r="A392" s="11">
        <f t="shared" si="23"/>
        <v>380</v>
      </c>
      <c r="B392" s="90">
        <f t="shared" si="21"/>
        <v>-6.4346750150434673E-10</v>
      </c>
      <c r="C392" s="99">
        <f t="shared" si="20"/>
        <v>-1.68183012721958E-12</v>
      </c>
      <c r="D392" s="80">
        <f>IF(A392&lt;='Parametry kredytu'!$D$15,$D$8/$D$10,0)</f>
        <v>0</v>
      </c>
      <c r="E392" s="83">
        <f t="shared" si="22"/>
        <v>-1.68183012721958E-12</v>
      </c>
      <c r="F392" s="94">
        <f>IF('[1]Parametry kredytu'!$C$40=1,C392,C392*'[1]Parametry kredytu'!$H$19)</f>
        <v>-1.68183012721958E-12</v>
      </c>
    </row>
    <row r="393" spans="1:6" ht="16.5" thickBot="1" x14ac:dyDescent="0.3">
      <c r="A393" s="10">
        <f t="shared" si="23"/>
        <v>381</v>
      </c>
      <c r="B393" s="90">
        <f t="shared" si="21"/>
        <v>-6.4346750150434673E-10</v>
      </c>
      <c r="C393" s="99">
        <f t="shared" si="20"/>
        <v>-1.68183012721958E-12</v>
      </c>
      <c r="D393" s="80">
        <f>IF(A393&lt;='Parametry kredytu'!$D$15,$D$8/$D$10,0)</f>
        <v>0</v>
      </c>
      <c r="E393" s="83">
        <f t="shared" si="22"/>
        <v>-1.68183012721958E-12</v>
      </c>
      <c r="F393" s="94">
        <f>IF('[1]Parametry kredytu'!$C$40=1,C393,C393*'[1]Parametry kredytu'!$H$19)</f>
        <v>-1.68183012721958E-12</v>
      </c>
    </row>
    <row r="394" spans="1:6" ht="16.5" thickBot="1" x14ac:dyDescent="0.3">
      <c r="A394" s="11">
        <f t="shared" si="23"/>
        <v>382</v>
      </c>
      <c r="B394" s="90">
        <f t="shared" si="21"/>
        <v>-6.4346750150434673E-10</v>
      </c>
      <c r="C394" s="99">
        <f t="shared" si="20"/>
        <v>-1.68183012721958E-12</v>
      </c>
      <c r="D394" s="80">
        <f>IF(A394&lt;='Parametry kredytu'!$D$15,$D$8/$D$10,0)</f>
        <v>0</v>
      </c>
      <c r="E394" s="83">
        <f t="shared" si="22"/>
        <v>-1.68183012721958E-12</v>
      </c>
      <c r="F394" s="94">
        <f>IF('[1]Parametry kredytu'!$C$40=1,C394,C394*'[1]Parametry kredytu'!$H$19)</f>
        <v>-1.68183012721958E-12</v>
      </c>
    </row>
    <row r="395" spans="1:6" ht="16.5" thickBot="1" x14ac:dyDescent="0.3">
      <c r="A395" s="10">
        <f t="shared" si="23"/>
        <v>383</v>
      </c>
      <c r="B395" s="90">
        <f t="shared" si="21"/>
        <v>-6.4346750150434673E-10</v>
      </c>
      <c r="C395" s="99">
        <f t="shared" si="20"/>
        <v>-1.68183012721958E-12</v>
      </c>
      <c r="D395" s="80">
        <f>IF(A395&lt;='Parametry kredytu'!$D$15,$D$8/$D$10,0)</f>
        <v>0</v>
      </c>
      <c r="E395" s="83">
        <f t="shared" si="22"/>
        <v>-1.68183012721958E-12</v>
      </c>
      <c r="F395" s="94">
        <f>IF('[1]Parametry kredytu'!$C$40=1,C395,C395*'[1]Parametry kredytu'!$H$19)</f>
        <v>-1.68183012721958E-12</v>
      </c>
    </row>
    <row r="396" spans="1:6" ht="16.5" thickBot="1" x14ac:dyDescent="0.3">
      <c r="A396" s="11">
        <f t="shared" si="23"/>
        <v>384</v>
      </c>
      <c r="B396" s="90">
        <f t="shared" si="21"/>
        <v>-6.4346750150434673E-10</v>
      </c>
      <c r="C396" s="99">
        <f t="shared" si="20"/>
        <v>-1.68183012721958E-12</v>
      </c>
      <c r="D396" s="80">
        <f>IF(A396&lt;='Parametry kredytu'!$D$15,$D$8/$D$10,0)</f>
        <v>0</v>
      </c>
      <c r="E396" s="83">
        <f t="shared" si="22"/>
        <v>-1.68183012721958E-12</v>
      </c>
      <c r="F396" s="94">
        <f>IF('[1]Parametry kredytu'!$C$40=1,C396,C396*'[1]Parametry kredytu'!$H$19)</f>
        <v>-1.68183012721958E-12</v>
      </c>
    </row>
    <row r="397" spans="1:6" ht="16.5" thickBot="1" x14ac:dyDescent="0.3">
      <c r="A397" s="10">
        <f t="shared" si="23"/>
        <v>385</v>
      </c>
      <c r="B397" s="90">
        <f t="shared" si="21"/>
        <v>-6.4346750150434673E-10</v>
      </c>
      <c r="C397" s="99">
        <f t="shared" si="20"/>
        <v>-1.68183012721958E-12</v>
      </c>
      <c r="D397" s="80">
        <f>IF(A397&lt;='Parametry kredytu'!$D$15,$D$8/$D$10,0)</f>
        <v>0</v>
      </c>
      <c r="E397" s="83">
        <f t="shared" si="22"/>
        <v>-1.68183012721958E-12</v>
      </c>
      <c r="F397" s="94">
        <f>IF('[1]Parametry kredytu'!$C$40=1,C397,C397*'[1]Parametry kredytu'!$H$19)</f>
        <v>-1.68183012721958E-12</v>
      </c>
    </row>
    <row r="398" spans="1:6" ht="16.5" thickBot="1" x14ac:dyDescent="0.3">
      <c r="A398" s="11">
        <f t="shared" si="23"/>
        <v>386</v>
      </c>
      <c r="B398" s="90">
        <f t="shared" si="21"/>
        <v>-6.4346750150434673E-10</v>
      </c>
      <c r="C398" s="99">
        <f t="shared" ref="C398:C432" si="24">D398+E398</f>
        <v>-1.68183012721958E-12</v>
      </c>
      <c r="D398" s="80">
        <f>IF(A398&lt;='Parametry kredytu'!$D$15,$D$8/$D$10,0)</f>
        <v>0</v>
      </c>
      <c r="E398" s="83">
        <f t="shared" si="22"/>
        <v>-1.68183012721958E-12</v>
      </c>
      <c r="F398" s="94">
        <f>IF('[1]Parametry kredytu'!$C$40=1,C398,C398*'[1]Parametry kredytu'!$H$19)</f>
        <v>-1.68183012721958E-12</v>
      </c>
    </row>
    <row r="399" spans="1:6" ht="16.5" thickBot="1" x14ac:dyDescent="0.3">
      <c r="A399" s="10">
        <f t="shared" si="23"/>
        <v>387</v>
      </c>
      <c r="B399" s="90">
        <f t="shared" ref="B399:B432" si="25">B398-D398</f>
        <v>-6.4346750150434673E-10</v>
      </c>
      <c r="C399" s="99">
        <f t="shared" si="24"/>
        <v>-1.68183012721958E-12</v>
      </c>
      <c r="D399" s="80">
        <f>IF(A399&lt;='Parametry kredytu'!$D$15,$D$8/$D$10,0)</f>
        <v>0</v>
      </c>
      <c r="E399" s="83">
        <f t="shared" ref="E399:E432" si="26">IF(E398=0,0,B399*$D$9*(30/365))</f>
        <v>-1.68183012721958E-12</v>
      </c>
      <c r="F399" s="94">
        <f>IF('[1]Parametry kredytu'!$C$40=1,C399,C399*'[1]Parametry kredytu'!$H$19)</f>
        <v>-1.68183012721958E-12</v>
      </c>
    </row>
    <row r="400" spans="1:6" ht="16.5" thickBot="1" x14ac:dyDescent="0.3">
      <c r="A400" s="11">
        <f t="shared" ref="A400:A432" si="27">A399+1</f>
        <v>388</v>
      </c>
      <c r="B400" s="90">
        <f t="shared" si="25"/>
        <v>-6.4346750150434673E-10</v>
      </c>
      <c r="C400" s="99">
        <f t="shared" si="24"/>
        <v>-1.68183012721958E-12</v>
      </c>
      <c r="D400" s="80">
        <f>IF(A400&lt;='Parametry kredytu'!$D$15,$D$8/$D$10,0)</f>
        <v>0</v>
      </c>
      <c r="E400" s="83">
        <f t="shared" si="26"/>
        <v>-1.68183012721958E-12</v>
      </c>
      <c r="F400" s="94">
        <f>IF('[1]Parametry kredytu'!$C$40=1,C400,C400*'[1]Parametry kredytu'!$H$19)</f>
        <v>-1.68183012721958E-12</v>
      </c>
    </row>
    <row r="401" spans="1:6" ht="16.5" thickBot="1" x14ac:dyDescent="0.3">
      <c r="A401" s="10">
        <f t="shared" si="27"/>
        <v>389</v>
      </c>
      <c r="B401" s="90">
        <f t="shared" si="25"/>
        <v>-6.4346750150434673E-10</v>
      </c>
      <c r="C401" s="99">
        <f t="shared" si="24"/>
        <v>-1.68183012721958E-12</v>
      </c>
      <c r="D401" s="80">
        <f>IF(A401&lt;='Parametry kredytu'!$D$15,$D$8/$D$10,0)</f>
        <v>0</v>
      </c>
      <c r="E401" s="83">
        <f t="shared" si="26"/>
        <v>-1.68183012721958E-12</v>
      </c>
      <c r="F401" s="94">
        <f>IF('[1]Parametry kredytu'!$C$40=1,C401,C401*'[1]Parametry kredytu'!$H$19)</f>
        <v>-1.68183012721958E-12</v>
      </c>
    </row>
    <row r="402" spans="1:6" ht="16.5" thickBot="1" x14ac:dyDescent="0.3">
      <c r="A402" s="11">
        <f t="shared" si="27"/>
        <v>390</v>
      </c>
      <c r="B402" s="90">
        <f t="shared" si="25"/>
        <v>-6.4346750150434673E-10</v>
      </c>
      <c r="C402" s="99">
        <f t="shared" si="24"/>
        <v>-1.68183012721958E-12</v>
      </c>
      <c r="D402" s="80">
        <f>IF(A402&lt;='Parametry kredytu'!$D$15,$D$8/$D$10,0)</f>
        <v>0</v>
      </c>
      <c r="E402" s="83">
        <f t="shared" si="26"/>
        <v>-1.68183012721958E-12</v>
      </c>
      <c r="F402" s="94">
        <f>IF('[1]Parametry kredytu'!$C$40=1,C402,C402*'[1]Parametry kredytu'!$H$19)</f>
        <v>-1.68183012721958E-12</v>
      </c>
    </row>
    <row r="403" spans="1:6" ht="16.5" thickBot="1" x14ac:dyDescent="0.3">
      <c r="A403" s="10">
        <f t="shared" si="27"/>
        <v>391</v>
      </c>
      <c r="B403" s="90">
        <f t="shared" si="25"/>
        <v>-6.4346750150434673E-10</v>
      </c>
      <c r="C403" s="99">
        <f t="shared" si="24"/>
        <v>-1.68183012721958E-12</v>
      </c>
      <c r="D403" s="80">
        <f>IF(A403&lt;='Parametry kredytu'!$D$15,$D$8/$D$10,0)</f>
        <v>0</v>
      </c>
      <c r="E403" s="83">
        <f t="shared" si="26"/>
        <v>-1.68183012721958E-12</v>
      </c>
      <c r="F403" s="94">
        <f>IF('[1]Parametry kredytu'!$C$40=1,C403,C403*'[1]Parametry kredytu'!$H$19)</f>
        <v>-1.68183012721958E-12</v>
      </c>
    </row>
    <row r="404" spans="1:6" ht="16.5" thickBot="1" x14ac:dyDescent="0.3">
      <c r="A404" s="11">
        <f t="shared" si="27"/>
        <v>392</v>
      </c>
      <c r="B404" s="90">
        <f t="shared" si="25"/>
        <v>-6.4346750150434673E-10</v>
      </c>
      <c r="C404" s="99">
        <f t="shared" si="24"/>
        <v>-1.68183012721958E-12</v>
      </c>
      <c r="D404" s="80">
        <f>IF(A404&lt;='Parametry kredytu'!$D$15,$D$8/$D$10,0)</f>
        <v>0</v>
      </c>
      <c r="E404" s="83">
        <f t="shared" si="26"/>
        <v>-1.68183012721958E-12</v>
      </c>
      <c r="F404" s="94">
        <f>IF('[1]Parametry kredytu'!$C$40=1,C404,C404*'[1]Parametry kredytu'!$H$19)</f>
        <v>-1.68183012721958E-12</v>
      </c>
    </row>
    <row r="405" spans="1:6" ht="16.5" thickBot="1" x14ac:dyDescent="0.3">
      <c r="A405" s="10">
        <f t="shared" si="27"/>
        <v>393</v>
      </c>
      <c r="B405" s="90">
        <f t="shared" si="25"/>
        <v>-6.4346750150434673E-10</v>
      </c>
      <c r="C405" s="99">
        <f t="shared" si="24"/>
        <v>-1.68183012721958E-12</v>
      </c>
      <c r="D405" s="80">
        <f>IF(A405&lt;='Parametry kredytu'!$D$15,$D$8/$D$10,0)</f>
        <v>0</v>
      </c>
      <c r="E405" s="83">
        <f t="shared" si="26"/>
        <v>-1.68183012721958E-12</v>
      </c>
      <c r="F405" s="94">
        <f>IF('[1]Parametry kredytu'!$C$40=1,C405,C405*'[1]Parametry kredytu'!$H$19)</f>
        <v>-1.68183012721958E-12</v>
      </c>
    </row>
    <row r="406" spans="1:6" ht="16.5" thickBot="1" x14ac:dyDescent="0.3">
      <c r="A406" s="11">
        <f t="shared" si="27"/>
        <v>394</v>
      </c>
      <c r="B406" s="90">
        <f t="shared" si="25"/>
        <v>-6.4346750150434673E-10</v>
      </c>
      <c r="C406" s="99">
        <f t="shared" si="24"/>
        <v>-1.68183012721958E-12</v>
      </c>
      <c r="D406" s="80">
        <f>IF(A406&lt;='Parametry kredytu'!$D$15,$D$8/$D$10,0)</f>
        <v>0</v>
      </c>
      <c r="E406" s="83">
        <f t="shared" si="26"/>
        <v>-1.68183012721958E-12</v>
      </c>
      <c r="F406" s="94">
        <f>IF('[1]Parametry kredytu'!$C$40=1,C406,C406*'[1]Parametry kredytu'!$H$19)</f>
        <v>-1.68183012721958E-12</v>
      </c>
    </row>
    <row r="407" spans="1:6" ht="16.5" thickBot="1" x14ac:dyDescent="0.3">
      <c r="A407" s="10">
        <f t="shared" si="27"/>
        <v>395</v>
      </c>
      <c r="B407" s="90">
        <f t="shared" si="25"/>
        <v>-6.4346750150434673E-10</v>
      </c>
      <c r="C407" s="99">
        <f t="shared" si="24"/>
        <v>-1.68183012721958E-12</v>
      </c>
      <c r="D407" s="80">
        <f>IF(A407&lt;='Parametry kredytu'!$D$15,$D$8/$D$10,0)</f>
        <v>0</v>
      </c>
      <c r="E407" s="83">
        <f t="shared" si="26"/>
        <v>-1.68183012721958E-12</v>
      </c>
      <c r="F407" s="94">
        <f>IF('[1]Parametry kredytu'!$C$40=1,C407,C407*'[1]Parametry kredytu'!$H$19)</f>
        <v>-1.68183012721958E-12</v>
      </c>
    </row>
    <row r="408" spans="1:6" ht="16.5" thickBot="1" x14ac:dyDescent="0.3">
      <c r="A408" s="11">
        <f t="shared" si="27"/>
        <v>396</v>
      </c>
      <c r="B408" s="90">
        <f t="shared" si="25"/>
        <v>-6.4346750150434673E-10</v>
      </c>
      <c r="C408" s="99">
        <f t="shared" si="24"/>
        <v>-1.68183012721958E-12</v>
      </c>
      <c r="D408" s="80">
        <f>IF(A408&lt;='Parametry kredytu'!$D$15,$D$8/$D$10,0)</f>
        <v>0</v>
      </c>
      <c r="E408" s="83">
        <f t="shared" si="26"/>
        <v>-1.68183012721958E-12</v>
      </c>
      <c r="F408" s="94">
        <f>IF('[1]Parametry kredytu'!$C$40=1,C408,C408*'[1]Parametry kredytu'!$H$19)</f>
        <v>-1.68183012721958E-12</v>
      </c>
    </row>
    <row r="409" spans="1:6" ht="16.5" thickBot="1" x14ac:dyDescent="0.3">
      <c r="A409" s="10">
        <f t="shared" si="27"/>
        <v>397</v>
      </c>
      <c r="B409" s="90">
        <f t="shared" si="25"/>
        <v>-6.4346750150434673E-10</v>
      </c>
      <c r="C409" s="99">
        <f t="shared" si="24"/>
        <v>-1.68183012721958E-12</v>
      </c>
      <c r="D409" s="80">
        <f>IF(A409&lt;='Parametry kredytu'!$D$15,$D$8/$D$10,0)</f>
        <v>0</v>
      </c>
      <c r="E409" s="83">
        <f t="shared" si="26"/>
        <v>-1.68183012721958E-12</v>
      </c>
      <c r="F409" s="94">
        <f>IF('[1]Parametry kredytu'!$C$40=1,C409,C409*'[1]Parametry kredytu'!$H$19)</f>
        <v>-1.68183012721958E-12</v>
      </c>
    </row>
    <row r="410" spans="1:6" ht="16.5" thickBot="1" x14ac:dyDescent="0.3">
      <c r="A410" s="11">
        <f t="shared" si="27"/>
        <v>398</v>
      </c>
      <c r="B410" s="90">
        <f t="shared" si="25"/>
        <v>-6.4346750150434673E-10</v>
      </c>
      <c r="C410" s="99">
        <f t="shared" si="24"/>
        <v>-1.68183012721958E-12</v>
      </c>
      <c r="D410" s="80">
        <f>IF(A410&lt;='Parametry kredytu'!$D$15,$D$8/$D$10,0)</f>
        <v>0</v>
      </c>
      <c r="E410" s="83">
        <f t="shared" si="26"/>
        <v>-1.68183012721958E-12</v>
      </c>
      <c r="F410" s="94">
        <f>IF('[1]Parametry kredytu'!$C$40=1,C410,C410*'[1]Parametry kredytu'!$H$19)</f>
        <v>-1.68183012721958E-12</v>
      </c>
    </row>
    <row r="411" spans="1:6" ht="16.5" thickBot="1" x14ac:dyDescent="0.3">
      <c r="A411" s="10">
        <f t="shared" si="27"/>
        <v>399</v>
      </c>
      <c r="B411" s="90">
        <f t="shared" si="25"/>
        <v>-6.4346750150434673E-10</v>
      </c>
      <c r="C411" s="99">
        <f t="shared" si="24"/>
        <v>-1.68183012721958E-12</v>
      </c>
      <c r="D411" s="80">
        <f>IF(A411&lt;='Parametry kredytu'!$D$15,$D$8/$D$10,0)</f>
        <v>0</v>
      </c>
      <c r="E411" s="83">
        <f t="shared" si="26"/>
        <v>-1.68183012721958E-12</v>
      </c>
      <c r="F411" s="94">
        <f>IF('[1]Parametry kredytu'!$C$40=1,C411,C411*'[1]Parametry kredytu'!$H$19)</f>
        <v>-1.68183012721958E-12</v>
      </c>
    </row>
    <row r="412" spans="1:6" ht="16.5" thickBot="1" x14ac:dyDescent="0.3">
      <c r="A412" s="11">
        <f t="shared" si="27"/>
        <v>400</v>
      </c>
      <c r="B412" s="90">
        <f t="shared" si="25"/>
        <v>-6.4346750150434673E-10</v>
      </c>
      <c r="C412" s="99">
        <f t="shared" si="24"/>
        <v>-1.68183012721958E-12</v>
      </c>
      <c r="D412" s="80">
        <f>IF(A412&lt;='Parametry kredytu'!$D$15,$D$8/$D$10,0)</f>
        <v>0</v>
      </c>
      <c r="E412" s="83">
        <f t="shared" si="26"/>
        <v>-1.68183012721958E-12</v>
      </c>
      <c r="F412" s="94">
        <f>IF('[1]Parametry kredytu'!$C$40=1,C412,C412*'[1]Parametry kredytu'!$H$19)</f>
        <v>-1.68183012721958E-12</v>
      </c>
    </row>
    <row r="413" spans="1:6" ht="16.5" thickBot="1" x14ac:dyDescent="0.3">
      <c r="A413" s="10">
        <f t="shared" si="27"/>
        <v>401</v>
      </c>
      <c r="B413" s="90">
        <f t="shared" si="25"/>
        <v>-6.4346750150434673E-10</v>
      </c>
      <c r="C413" s="99">
        <f t="shared" si="24"/>
        <v>-1.68183012721958E-12</v>
      </c>
      <c r="D413" s="80">
        <f>IF(A413&lt;='Parametry kredytu'!$D$15,$D$8/$D$10,0)</f>
        <v>0</v>
      </c>
      <c r="E413" s="83">
        <f t="shared" si="26"/>
        <v>-1.68183012721958E-12</v>
      </c>
      <c r="F413" s="94">
        <f>IF('[1]Parametry kredytu'!$C$40=1,C413,C413*'[1]Parametry kredytu'!$H$19)</f>
        <v>-1.68183012721958E-12</v>
      </c>
    </row>
    <row r="414" spans="1:6" ht="16.5" thickBot="1" x14ac:dyDescent="0.3">
      <c r="A414" s="11">
        <f t="shared" si="27"/>
        <v>402</v>
      </c>
      <c r="B414" s="90">
        <f t="shared" si="25"/>
        <v>-6.4346750150434673E-10</v>
      </c>
      <c r="C414" s="99">
        <f t="shared" si="24"/>
        <v>-1.68183012721958E-12</v>
      </c>
      <c r="D414" s="80">
        <f>IF(A414&lt;='Parametry kredytu'!$D$15,$D$8/$D$10,0)</f>
        <v>0</v>
      </c>
      <c r="E414" s="83">
        <f t="shared" si="26"/>
        <v>-1.68183012721958E-12</v>
      </c>
      <c r="F414" s="94">
        <f>IF('[1]Parametry kredytu'!$C$40=1,C414,C414*'[1]Parametry kredytu'!$H$19)</f>
        <v>-1.68183012721958E-12</v>
      </c>
    </row>
    <row r="415" spans="1:6" ht="16.5" thickBot="1" x14ac:dyDescent="0.3">
      <c r="A415" s="10">
        <f t="shared" si="27"/>
        <v>403</v>
      </c>
      <c r="B415" s="90">
        <f t="shared" si="25"/>
        <v>-6.4346750150434673E-10</v>
      </c>
      <c r="C415" s="99">
        <f t="shared" si="24"/>
        <v>-1.68183012721958E-12</v>
      </c>
      <c r="D415" s="80">
        <f>IF(A415&lt;='Parametry kredytu'!$D$15,$D$8/$D$10,0)</f>
        <v>0</v>
      </c>
      <c r="E415" s="83">
        <f t="shared" si="26"/>
        <v>-1.68183012721958E-12</v>
      </c>
      <c r="F415" s="94">
        <f>IF('[1]Parametry kredytu'!$C$40=1,C415,C415*'[1]Parametry kredytu'!$H$19)</f>
        <v>-1.68183012721958E-12</v>
      </c>
    </row>
    <row r="416" spans="1:6" ht="16.5" thickBot="1" x14ac:dyDescent="0.3">
      <c r="A416" s="11">
        <f t="shared" si="27"/>
        <v>404</v>
      </c>
      <c r="B416" s="90">
        <f t="shared" si="25"/>
        <v>-6.4346750150434673E-10</v>
      </c>
      <c r="C416" s="99">
        <f t="shared" si="24"/>
        <v>-1.68183012721958E-12</v>
      </c>
      <c r="D416" s="80">
        <f>IF(A416&lt;='Parametry kredytu'!$D$15,$D$8/$D$10,0)</f>
        <v>0</v>
      </c>
      <c r="E416" s="83">
        <f t="shared" si="26"/>
        <v>-1.68183012721958E-12</v>
      </c>
      <c r="F416" s="94">
        <f>IF('[1]Parametry kredytu'!$C$40=1,C416,C416*'[1]Parametry kredytu'!$H$19)</f>
        <v>-1.68183012721958E-12</v>
      </c>
    </row>
    <row r="417" spans="1:6" ht="16.5" thickBot="1" x14ac:dyDescent="0.3">
      <c r="A417" s="10">
        <f t="shared" si="27"/>
        <v>405</v>
      </c>
      <c r="B417" s="90">
        <f t="shared" si="25"/>
        <v>-6.4346750150434673E-10</v>
      </c>
      <c r="C417" s="99">
        <f t="shared" si="24"/>
        <v>-1.68183012721958E-12</v>
      </c>
      <c r="D417" s="80">
        <f>IF(A417&lt;='Parametry kredytu'!$D$15,$D$8/$D$10,0)</f>
        <v>0</v>
      </c>
      <c r="E417" s="83">
        <f t="shared" si="26"/>
        <v>-1.68183012721958E-12</v>
      </c>
      <c r="F417" s="94">
        <f>IF('[1]Parametry kredytu'!$C$40=1,C417,C417*'[1]Parametry kredytu'!$H$19)</f>
        <v>-1.68183012721958E-12</v>
      </c>
    </row>
    <row r="418" spans="1:6" ht="16.5" thickBot="1" x14ac:dyDescent="0.3">
      <c r="A418" s="11">
        <f t="shared" si="27"/>
        <v>406</v>
      </c>
      <c r="B418" s="90">
        <f t="shared" si="25"/>
        <v>-6.4346750150434673E-10</v>
      </c>
      <c r="C418" s="99">
        <f t="shared" si="24"/>
        <v>-1.68183012721958E-12</v>
      </c>
      <c r="D418" s="80">
        <f>IF(A418&lt;='Parametry kredytu'!$D$15,$D$8/$D$10,0)</f>
        <v>0</v>
      </c>
      <c r="E418" s="83">
        <f t="shared" si="26"/>
        <v>-1.68183012721958E-12</v>
      </c>
      <c r="F418" s="94">
        <f>IF('[1]Parametry kredytu'!$C$40=1,C418,C418*'[1]Parametry kredytu'!$H$19)</f>
        <v>-1.68183012721958E-12</v>
      </c>
    </row>
    <row r="419" spans="1:6" ht="16.5" thickBot="1" x14ac:dyDescent="0.3">
      <c r="A419" s="10">
        <f t="shared" si="27"/>
        <v>407</v>
      </c>
      <c r="B419" s="90">
        <f t="shared" si="25"/>
        <v>-6.4346750150434673E-10</v>
      </c>
      <c r="C419" s="99">
        <f t="shared" si="24"/>
        <v>-1.68183012721958E-12</v>
      </c>
      <c r="D419" s="80">
        <f>IF(A419&lt;='Parametry kredytu'!$D$15,$D$8/$D$10,0)</f>
        <v>0</v>
      </c>
      <c r="E419" s="83">
        <f t="shared" si="26"/>
        <v>-1.68183012721958E-12</v>
      </c>
      <c r="F419" s="94">
        <f>IF('[1]Parametry kredytu'!$C$40=1,C419,C419*'[1]Parametry kredytu'!$H$19)</f>
        <v>-1.68183012721958E-12</v>
      </c>
    </row>
    <row r="420" spans="1:6" ht="16.5" thickBot="1" x14ac:dyDescent="0.3">
      <c r="A420" s="11">
        <f t="shared" si="27"/>
        <v>408</v>
      </c>
      <c r="B420" s="90">
        <f t="shared" si="25"/>
        <v>-6.4346750150434673E-10</v>
      </c>
      <c r="C420" s="99">
        <f t="shared" si="24"/>
        <v>-1.68183012721958E-12</v>
      </c>
      <c r="D420" s="80">
        <f>IF(A420&lt;='Parametry kredytu'!$D$15,$D$8/$D$10,0)</f>
        <v>0</v>
      </c>
      <c r="E420" s="83">
        <f t="shared" si="26"/>
        <v>-1.68183012721958E-12</v>
      </c>
      <c r="F420" s="94">
        <f>IF('[1]Parametry kredytu'!$C$40=1,C420,C420*'[1]Parametry kredytu'!$H$19)</f>
        <v>-1.68183012721958E-12</v>
      </c>
    </row>
    <row r="421" spans="1:6" ht="16.5" thickBot="1" x14ac:dyDescent="0.3">
      <c r="A421" s="10">
        <f t="shared" si="27"/>
        <v>409</v>
      </c>
      <c r="B421" s="90">
        <f t="shared" si="25"/>
        <v>-6.4346750150434673E-10</v>
      </c>
      <c r="C421" s="99">
        <f t="shared" si="24"/>
        <v>-1.68183012721958E-12</v>
      </c>
      <c r="D421" s="80">
        <f>IF(A421&lt;='Parametry kredytu'!$D$15,$D$8/$D$10,0)</f>
        <v>0</v>
      </c>
      <c r="E421" s="83">
        <f t="shared" si="26"/>
        <v>-1.68183012721958E-12</v>
      </c>
      <c r="F421" s="94">
        <f>IF('[1]Parametry kredytu'!$C$40=1,C421,C421*'[1]Parametry kredytu'!$H$19)</f>
        <v>-1.68183012721958E-12</v>
      </c>
    </row>
    <row r="422" spans="1:6" ht="16.5" thickBot="1" x14ac:dyDescent="0.3">
      <c r="A422" s="11">
        <f t="shared" si="27"/>
        <v>410</v>
      </c>
      <c r="B422" s="90">
        <f t="shared" si="25"/>
        <v>-6.4346750150434673E-10</v>
      </c>
      <c r="C422" s="99">
        <f t="shared" si="24"/>
        <v>-1.68183012721958E-12</v>
      </c>
      <c r="D422" s="80">
        <f>IF(A422&lt;='Parametry kredytu'!$D$15,$D$8/$D$10,0)</f>
        <v>0</v>
      </c>
      <c r="E422" s="83">
        <f t="shared" si="26"/>
        <v>-1.68183012721958E-12</v>
      </c>
      <c r="F422" s="94">
        <f>IF('[1]Parametry kredytu'!$C$40=1,C422,C422*'[1]Parametry kredytu'!$H$19)</f>
        <v>-1.68183012721958E-12</v>
      </c>
    </row>
    <row r="423" spans="1:6" ht="16.5" thickBot="1" x14ac:dyDescent="0.3">
      <c r="A423" s="10">
        <f t="shared" si="27"/>
        <v>411</v>
      </c>
      <c r="B423" s="90">
        <f t="shared" si="25"/>
        <v>-6.4346750150434673E-10</v>
      </c>
      <c r="C423" s="99">
        <f t="shared" si="24"/>
        <v>-1.68183012721958E-12</v>
      </c>
      <c r="D423" s="80">
        <f>IF(A423&lt;='Parametry kredytu'!$D$15,$D$8/$D$10,0)</f>
        <v>0</v>
      </c>
      <c r="E423" s="83">
        <f t="shared" si="26"/>
        <v>-1.68183012721958E-12</v>
      </c>
      <c r="F423" s="94">
        <f>IF('[1]Parametry kredytu'!$C$40=1,C423,C423*'[1]Parametry kredytu'!$H$19)</f>
        <v>-1.68183012721958E-12</v>
      </c>
    </row>
    <row r="424" spans="1:6" ht="16.5" thickBot="1" x14ac:dyDescent="0.3">
      <c r="A424" s="11">
        <f t="shared" si="27"/>
        <v>412</v>
      </c>
      <c r="B424" s="90">
        <f t="shared" si="25"/>
        <v>-6.4346750150434673E-10</v>
      </c>
      <c r="C424" s="99">
        <f t="shared" si="24"/>
        <v>-1.68183012721958E-12</v>
      </c>
      <c r="D424" s="80">
        <f>IF(A424&lt;='Parametry kredytu'!$D$15,$D$8/$D$10,0)</f>
        <v>0</v>
      </c>
      <c r="E424" s="83">
        <f t="shared" si="26"/>
        <v>-1.68183012721958E-12</v>
      </c>
      <c r="F424" s="94">
        <f>IF('[1]Parametry kredytu'!$C$40=1,C424,C424*'[1]Parametry kredytu'!$H$19)</f>
        <v>-1.68183012721958E-12</v>
      </c>
    </row>
    <row r="425" spans="1:6" ht="16.5" thickBot="1" x14ac:dyDescent="0.3">
      <c r="A425" s="10">
        <f t="shared" si="27"/>
        <v>413</v>
      </c>
      <c r="B425" s="90">
        <f t="shared" si="25"/>
        <v>-6.4346750150434673E-10</v>
      </c>
      <c r="C425" s="99">
        <f t="shared" si="24"/>
        <v>-1.68183012721958E-12</v>
      </c>
      <c r="D425" s="80">
        <f>IF(A425&lt;='Parametry kredytu'!$D$15,$D$8/$D$10,0)</f>
        <v>0</v>
      </c>
      <c r="E425" s="83">
        <f t="shared" si="26"/>
        <v>-1.68183012721958E-12</v>
      </c>
      <c r="F425" s="94">
        <f>IF('[1]Parametry kredytu'!$C$40=1,C425,C425*'[1]Parametry kredytu'!$H$19)</f>
        <v>-1.68183012721958E-12</v>
      </c>
    </row>
    <row r="426" spans="1:6" ht="16.5" thickBot="1" x14ac:dyDescent="0.3">
      <c r="A426" s="11">
        <f t="shared" si="27"/>
        <v>414</v>
      </c>
      <c r="B426" s="90">
        <f t="shared" si="25"/>
        <v>-6.4346750150434673E-10</v>
      </c>
      <c r="C426" s="99">
        <f t="shared" si="24"/>
        <v>-1.68183012721958E-12</v>
      </c>
      <c r="D426" s="80">
        <f>IF(A426&lt;='Parametry kredytu'!$D$15,$D$8/$D$10,0)</f>
        <v>0</v>
      </c>
      <c r="E426" s="83">
        <f t="shared" si="26"/>
        <v>-1.68183012721958E-12</v>
      </c>
      <c r="F426" s="94">
        <f>IF('[1]Parametry kredytu'!$C$40=1,C426,C426*'[1]Parametry kredytu'!$H$19)</f>
        <v>-1.68183012721958E-12</v>
      </c>
    </row>
    <row r="427" spans="1:6" ht="16.5" thickBot="1" x14ac:dyDescent="0.3">
      <c r="A427" s="10">
        <f t="shared" si="27"/>
        <v>415</v>
      </c>
      <c r="B427" s="90">
        <f t="shared" si="25"/>
        <v>-6.4346750150434673E-10</v>
      </c>
      <c r="C427" s="99">
        <f t="shared" si="24"/>
        <v>-1.68183012721958E-12</v>
      </c>
      <c r="D427" s="80">
        <f>IF(A427&lt;='Parametry kredytu'!$D$15,$D$8/$D$10,0)</f>
        <v>0</v>
      </c>
      <c r="E427" s="83">
        <f t="shared" si="26"/>
        <v>-1.68183012721958E-12</v>
      </c>
      <c r="F427" s="94">
        <f>IF('[1]Parametry kredytu'!$C$40=1,C427,C427*'[1]Parametry kredytu'!$H$19)</f>
        <v>-1.68183012721958E-12</v>
      </c>
    </row>
    <row r="428" spans="1:6" ht="16.5" thickBot="1" x14ac:dyDescent="0.3">
      <c r="A428" s="11">
        <f t="shared" si="27"/>
        <v>416</v>
      </c>
      <c r="B428" s="90">
        <f t="shared" si="25"/>
        <v>-6.4346750150434673E-10</v>
      </c>
      <c r="C428" s="99">
        <f t="shared" si="24"/>
        <v>-1.68183012721958E-12</v>
      </c>
      <c r="D428" s="80">
        <f>IF(A428&lt;='Parametry kredytu'!$D$15,$D$8/$D$10,0)</f>
        <v>0</v>
      </c>
      <c r="E428" s="83">
        <f t="shared" si="26"/>
        <v>-1.68183012721958E-12</v>
      </c>
      <c r="F428" s="94">
        <f>IF('[1]Parametry kredytu'!$C$40=1,C428,C428*'[1]Parametry kredytu'!$H$19)</f>
        <v>-1.68183012721958E-12</v>
      </c>
    </row>
    <row r="429" spans="1:6" ht="16.5" thickBot="1" x14ac:dyDescent="0.3">
      <c r="A429" s="10">
        <f t="shared" si="27"/>
        <v>417</v>
      </c>
      <c r="B429" s="90">
        <f t="shared" si="25"/>
        <v>-6.4346750150434673E-10</v>
      </c>
      <c r="C429" s="99">
        <f t="shared" si="24"/>
        <v>-1.68183012721958E-12</v>
      </c>
      <c r="D429" s="80">
        <f>IF(A429&lt;='Parametry kredytu'!$D$15,$D$8/$D$10,0)</f>
        <v>0</v>
      </c>
      <c r="E429" s="83">
        <f t="shared" si="26"/>
        <v>-1.68183012721958E-12</v>
      </c>
      <c r="F429" s="94">
        <f>IF('[1]Parametry kredytu'!$C$40=1,C429,C429*'[1]Parametry kredytu'!$H$19)</f>
        <v>-1.68183012721958E-12</v>
      </c>
    </row>
    <row r="430" spans="1:6" ht="16.5" thickBot="1" x14ac:dyDescent="0.3">
      <c r="A430" s="11">
        <f t="shared" si="27"/>
        <v>418</v>
      </c>
      <c r="B430" s="90">
        <f t="shared" si="25"/>
        <v>-6.4346750150434673E-10</v>
      </c>
      <c r="C430" s="99">
        <f t="shared" si="24"/>
        <v>-1.68183012721958E-12</v>
      </c>
      <c r="D430" s="80">
        <f>IF(A430&lt;='Parametry kredytu'!$D$15,$D$8/$D$10,0)</f>
        <v>0</v>
      </c>
      <c r="E430" s="83">
        <f t="shared" si="26"/>
        <v>-1.68183012721958E-12</v>
      </c>
      <c r="F430" s="94">
        <f>IF('[1]Parametry kredytu'!$C$40=1,C430,C430*'[1]Parametry kredytu'!$H$19)</f>
        <v>-1.68183012721958E-12</v>
      </c>
    </row>
    <row r="431" spans="1:6" ht="16.5" thickBot="1" x14ac:dyDescent="0.3">
      <c r="A431" s="10">
        <f t="shared" si="27"/>
        <v>419</v>
      </c>
      <c r="B431" s="90">
        <f t="shared" si="25"/>
        <v>-6.4346750150434673E-10</v>
      </c>
      <c r="C431" s="99">
        <f t="shared" si="24"/>
        <v>-1.68183012721958E-12</v>
      </c>
      <c r="D431" s="80">
        <f>IF(A431&lt;='Parametry kredytu'!$D$15,$D$8/$D$10,0)</f>
        <v>0</v>
      </c>
      <c r="E431" s="83">
        <f t="shared" si="26"/>
        <v>-1.68183012721958E-12</v>
      </c>
      <c r="F431" s="94">
        <f>IF('[1]Parametry kredytu'!$C$40=1,C431,C431*'[1]Parametry kredytu'!$H$19)</f>
        <v>-1.68183012721958E-12</v>
      </c>
    </row>
    <row r="432" spans="1:6" ht="16.5" thickBot="1" x14ac:dyDescent="0.3">
      <c r="A432" s="11">
        <f t="shared" si="27"/>
        <v>420</v>
      </c>
      <c r="B432" s="90">
        <f t="shared" si="25"/>
        <v>-6.4346750150434673E-10</v>
      </c>
      <c r="C432" s="99">
        <f t="shared" si="24"/>
        <v>-1.68183012721958E-12</v>
      </c>
      <c r="D432" s="80">
        <f>IF(A432&lt;='Parametry kredytu'!$D$15,$D$8/$D$10,0)</f>
        <v>0</v>
      </c>
      <c r="E432" s="83">
        <f t="shared" si="26"/>
        <v>-1.68183012721958E-12</v>
      </c>
      <c r="F432" s="94">
        <f>IF('[1]Parametry kredytu'!$C$40=1,C432,C432*'[1]Parametry kredytu'!$H$19)</f>
        <v>-1.68183012721958E-12</v>
      </c>
    </row>
    <row r="433" spans="1:6" ht="16.5" thickBot="1" x14ac:dyDescent="0.3">
      <c r="A433" s="12"/>
      <c r="B433" s="100" t="s">
        <v>17</v>
      </c>
      <c r="C433" s="101">
        <f>SUM(C13:C372)</f>
        <v>674188.64383561641</v>
      </c>
      <c r="D433" s="101">
        <f>SUM(D13:D372)</f>
        <v>495000.00000000064</v>
      </c>
      <c r="E433" s="101">
        <f>SUM(E13:E372)</f>
        <v>179188.64383561618</v>
      </c>
      <c r="F433" s="102">
        <f>SUM(F13:F372)</f>
        <v>674188.64383561641</v>
      </c>
    </row>
  </sheetData>
  <sheetProtection password="E8E1" sheet="1" objects="1" scenarios="1"/>
  <customSheetViews>
    <customSheetView guid="{F0CAB05A-1713-4724-A73C-B8CD88EC5046}" scale="110" showPageBreaks="1" showGridLines="0" fitToPage="1" view="pageBreakPreview">
      <selection activeCell="D6" sqref="D6"/>
      <pageMargins left="0.51181102362204722" right="0.51181102362204722" top="0.74803149606299213" bottom="0.74803149606299213" header="0.31496062992125984" footer="0.31496062992125984"/>
      <pageSetup paperSize="9" fitToHeight="0" orientation="portrait" r:id="rId1"/>
    </customSheetView>
  </customSheetViews>
  <mergeCells count="3">
    <mergeCell ref="B8:C8"/>
    <mergeCell ref="B9:C9"/>
    <mergeCell ref="B10:C10"/>
  </mergeCells>
  <hyperlinks>
    <hyperlink ref="E4" r:id="rId2"/>
    <hyperlink ref="E3" r:id="rId3"/>
  </hyperlinks>
  <pageMargins left="0.51181102362204722" right="0.51181102362204722" top="0.74803149606299213" bottom="0.74803149606299213" header="0.31496062992125984" footer="0.31496062992125984"/>
  <pageSetup paperSize="9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Parametry kredytu</vt:lpstr>
      <vt:lpstr>Raty równe</vt:lpstr>
      <vt:lpstr>Raty malejące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2015-05-26T12:07:10Z</cp:lastPrinted>
  <dcterms:created xsi:type="dcterms:W3CDTF">2015-05-23T10:30:26Z</dcterms:created>
  <dcterms:modified xsi:type="dcterms:W3CDTF">2015-07-19T08:43:04Z</dcterms:modified>
</cp:coreProperties>
</file>