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Wojciech\Desktop\Kalkulatory\"/>
    </mc:Choice>
  </mc:AlternateContent>
  <workbookProtection workbookPassword="E8E1" lockStructure="1"/>
  <bookViews>
    <workbookView xWindow="0" yWindow="0" windowWidth="20490" windowHeight="7455" tabRatio="385"/>
  </bookViews>
  <sheets>
    <sheet name="Parametry kredytu" sheetId="1" r:id="rId1"/>
    <sheet name="Raty równe" sheetId="2" r:id="rId2"/>
    <sheet name="Raty malejące" sheetId="3" r:id="rId3"/>
  </sheets>
  <externalReferences>
    <externalReference r:id="rId4"/>
  </externalReferences>
  <definedNames>
    <definedName name="Z_F0CAB05A_1713_4724_A73C_B8CD88EC5046_.wvu.Cols" localSheetId="1" hidden="1">'Raty równe'!$H:$H</definedName>
  </definedNames>
  <calcPr calcId="152511"/>
  <customWorkbookViews>
    <customWorkbookView name="Wojciech Kalus - Widok osobisty" guid="{F0CAB05A-1713-4724-A73C-B8CD88EC5046}" mergeInterval="0" personalView="1" maximized="1" xWindow="-8" yWindow="-8" windowWidth="1382" windowHeight="744" tabRatio="385" activeSheetId="1" showComments="commIndAndComment"/>
  </customWorkbookViews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8" i="1" l="1"/>
  <c r="D15" i="1" l="1"/>
  <c r="D10" i="1" l="1"/>
  <c r="D8" i="2" s="1"/>
  <c r="B13" i="2" s="1"/>
  <c r="D9" i="2"/>
  <c r="H3" i="2" s="1"/>
  <c r="A14" i="2"/>
  <c r="D9" i="3"/>
  <c r="A14" i="3"/>
  <c r="D10" i="2"/>
  <c r="D8" i="3" l="1"/>
  <c r="B13" i="3" s="1"/>
  <c r="E13" i="3" s="1"/>
  <c r="D421" i="3"/>
  <c r="D405" i="3"/>
  <c r="D389" i="3"/>
  <c r="D373" i="3"/>
  <c r="D420" i="3"/>
  <c r="D404" i="3"/>
  <c r="D388" i="3"/>
  <c r="D431" i="3"/>
  <c r="D415" i="3"/>
  <c r="D399" i="3"/>
  <c r="D383" i="3"/>
  <c r="D426" i="3"/>
  <c r="D410" i="3"/>
  <c r="D394" i="3"/>
  <c r="D390" i="3"/>
  <c r="D378" i="3"/>
  <c r="D374" i="3"/>
  <c r="D10" i="3"/>
  <c r="D417" i="3" s="1"/>
  <c r="E13" i="2"/>
  <c r="C13" i="2"/>
  <c r="F8" i="1" s="1"/>
  <c r="C14" i="2"/>
  <c r="A15" i="2"/>
  <c r="C15" i="2" s="1"/>
  <c r="A15" i="3"/>
  <c r="D382" i="3" l="1"/>
  <c r="D398" i="3"/>
  <c r="D414" i="3"/>
  <c r="D430" i="3"/>
  <c r="D387" i="3"/>
  <c r="D403" i="3"/>
  <c r="D419" i="3"/>
  <c r="D376" i="3"/>
  <c r="D392" i="3"/>
  <c r="D408" i="3"/>
  <c r="D424" i="3"/>
  <c r="D377" i="3"/>
  <c r="D393" i="3"/>
  <c r="D409" i="3"/>
  <c r="D425" i="3"/>
  <c r="D386" i="3"/>
  <c r="D402" i="3"/>
  <c r="D418" i="3"/>
  <c r="D375" i="3"/>
  <c r="D391" i="3"/>
  <c r="D407" i="3"/>
  <c r="D423" i="3"/>
  <c r="D380" i="3"/>
  <c r="D396" i="3"/>
  <c r="D412" i="3"/>
  <c r="D428" i="3"/>
  <c r="D381" i="3"/>
  <c r="D397" i="3"/>
  <c r="D413" i="3"/>
  <c r="D429" i="3"/>
  <c r="D406" i="3"/>
  <c r="D422" i="3"/>
  <c r="D379" i="3"/>
  <c r="D395" i="3"/>
  <c r="D411" i="3"/>
  <c r="D427" i="3"/>
  <c r="D384" i="3"/>
  <c r="D400" i="3"/>
  <c r="D416" i="3"/>
  <c r="D432" i="3"/>
  <c r="D385" i="3"/>
  <c r="D401" i="3"/>
  <c r="D14" i="3"/>
  <c r="D13" i="3"/>
  <c r="C13" i="3" s="1"/>
  <c r="G8" i="1" s="1"/>
  <c r="A16" i="2"/>
  <c r="C16" i="2" s="1"/>
  <c r="A16" i="3"/>
  <c r="D15" i="3"/>
  <c r="F13" i="3" l="1"/>
  <c r="B14" i="3"/>
  <c r="B15" i="3" s="1"/>
  <c r="B16" i="3" s="1"/>
  <c r="A17" i="2"/>
  <c r="C17" i="2" s="1"/>
  <c r="D16" i="3"/>
  <c r="A17" i="3"/>
  <c r="E14" i="3" l="1"/>
  <c r="E15" i="3" s="1"/>
  <c r="E16" i="3" s="1"/>
  <c r="B17" i="3"/>
  <c r="A18" i="2"/>
  <c r="C18" i="2" s="1"/>
  <c r="A18" i="3"/>
  <c r="D17" i="3"/>
  <c r="B18" i="3" l="1"/>
  <c r="E17" i="3"/>
  <c r="C16" i="3"/>
  <c r="F16" i="3" s="1"/>
  <c r="C15" i="3"/>
  <c r="F15" i="3" s="1"/>
  <c r="C14" i="3"/>
  <c r="F14" i="3" s="1"/>
  <c r="A19" i="2"/>
  <c r="C19" i="2" s="1"/>
  <c r="D18" i="3"/>
  <c r="A19" i="3"/>
  <c r="B19" i="3" l="1"/>
  <c r="E18" i="3"/>
  <c r="C17" i="3"/>
  <c r="F17" i="3" s="1"/>
  <c r="A20" i="2"/>
  <c r="C20" i="2" s="1"/>
  <c r="D19" i="3"/>
  <c r="B20" i="3" s="1"/>
  <c r="A20" i="3"/>
  <c r="E19" i="3" l="1"/>
  <c r="E20" i="3" s="1"/>
  <c r="C18" i="3"/>
  <c r="F18" i="3" s="1"/>
  <c r="A21" i="2"/>
  <c r="C21" i="2" s="1"/>
  <c r="D20" i="3"/>
  <c r="B21" i="3" s="1"/>
  <c r="A21" i="3"/>
  <c r="C19" i="3" l="1"/>
  <c r="F19" i="3" s="1"/>
  <c r="A22" i="2"/>
  <c r="C22" i="2" s="1"/>
  <c r="E21" i="3"/>
  <c r="D21" i="3"/>
  <c r="B22" i="3" s="1"/>
  <c r="A22" i="3"/>
  <c r="C20" i="3"/>
  <c r="F20" i="3" s="1"/>
  <c r="A23" i="2" l="1"/>
  <c r="C23" i="2" s="1"/>
  <c r="D22" i="3"/>
  <c r="B23" i="3" s="1"/>
  <c r="A23" i="3"/>
  <c r="E22" i="3"/>
  <c r="C21" i="3"/>
  <c r="F21" i="3" s="1"/>
  <c r="E23" i="3" l="1"/>
  <c r="A24" i="2"/>
  <c r="C24" i="2" s="1"/>
  <c r="D23" i="3"/>
  <c r="B24" i="3" s="1"/>
  <c r="A24" i="3"/>
  <c r="C22" i="3"/>
  <c r="F22" i="3" s="1"/>
  <c r="A25" i="2" l="1"/>
  <c r="C25" i="2" s="1"/>
  <c r="D24" i="3"/>
  <c r="B25" i="3" s="1"/>
  <c r="A25" i="3"/>
  <c r="E24" i="3"/>
  <c r="C23" i="3"/>
  <c r="F23" i="3" s="1"/>
  <c r="A26" i="2" l="1"/>
  <c r="C26" i="2" s="1"/>
  <c r="E25" i="3"/>
  <c r="D25" i="3"/>
  <c r="B26" i="3" s="1"/>
  <c r="A26" i="3"/>
  <c r="C24" i="3"/>
  <c r="F24" i="3" s="1"/>
  <c r="A27" i="2" l="1"/>
  <c r="C27" i="2" s="1"/>
  <c r="D26" i="3"/>
  <c r="B27" i="3" s="1"/>
  <c r="A27" i="3"/>
  <c r="E26" i="3"/>
  <c r="C25" i="3"/>
  <c r="F25" i="3" s="1"/>
  <c r="A28" i="2" l="1"/>
  <c r="C28" i="2" s="1"/>
  <c r="E27" i="3"/>
  <c r="D27" i="3"/>
  <c r="B28" i="3" s="1"/>
  <c r="A28" i="3"/>
  <c r="C26" i="3"/>
  <c r="F26" i="3" s="1"/>
  <c r="A29" i="2" l="1"/>
  <c r="C29" i="2" s="1"/>
  <c r="D28" i="3"/>
  <c r="B29" i="3" s="1"/>
  <c r="A29" i="3"/>
  <c r="E28" i="3"/>
  <c r="C27" i="3"/>
  <c r="F27" i="3" s="1"/>
  <c r="A30" i="2" l="1"/>
  <c r="C30" i="2" s="1"/>
  <c r="E29" i="3"/>
  <c r="D29" i="3"/>
  <c r="B30" i="3" s="1"/>
  <c r="A30" i="3"/>
  <c r="C28" i="3"/>
  <c r="F28" i="3" s="1"/>
  <c r="A31" i="2" l="1"/>
  <c r="C31" i="2" s="1"/>
  <c r="D30" i="3"/>
  <c r="B31" i="3" s="1"/>
  <c r="A31" i="3"/>
  <c r="E30" i="3"/>
  <c r="C29" i="3"/>
  <c r="F29" i="3" s="1"/>
  <c r="A32" i="2" l="1"/>
  <c r="C32" i="2" s="1"/>
  <c r="E31" i="3"/>
  <c r="D31" i="3"/>
  <c r="B32" i="3" s="1"/>
  <c r="A32" i="3"/>
  <c r="C30" i="3"/>
  <c r="F30" i="3" s="1"/>
  <c r="A33" i="2" l="1"/>
  <c r="C33" i="2" s="1"/>
  <c r="D32" i="3"/>
  <c r="B33" i="3" s="1"/>
  <c r="A33" i="3"/>
  <c r="E32" i="3"/>
  <c r="C31" i="3"/>
  <c r="F31" i="3" s="1"/>
  <c r="A34" i="2" l="1"/>
  <c r="C34" i="2" s="1"/>
  <c r="E33" i="3"/>
  <c r="D33" i="3"/>
  <c r="B34" i="3" s="1"/>
  <c r="A34" i="3"/>
  <c r="C32" i="3"/>
  <c r="F32" i="3" s="1"/>
  <c r="A35" i="2" l="1"/>
  <c r="C35" i="2" s="1"/>
  <c r="D34" i="3"/>
  <c r="B35" i="3" s="1"/>
  <c r="A35" i="3"/>
  <c r="E34" i="3"/>
  <c r="C33" i="3"/>
  <c r="F33" i="3" s="1"/>
  <c r="A36" i="2" l="1"/>
  <c r="C36" i="2" s="1"/>
  <c r="E35" i="3"/>
  <c r="D35" i="3"/>
  <c r="B36" i="3" s="1"/>
  <c r="A36" i="3"/>
  <c r="C34" i="3"/>
  <c r="F34" i="3" s="1"/>
  <c r="A37" i="2" l="1"/>
  <c r="C37" i="2" s="1"/>
  <c r="D36" i="3"/>
  <c r="B37" i="3" s="1"/>
  <c r="A37" i="3"/>
  <c r="E36" i="3"/>
  <c r="C35" i="3"/>
  <c r="F35" i="3" s="1"/>
  <c r="A38" i="2" l="1"/>
  <c r="C38" i="2" s="1"/>
  <c r="E37" i="3"/>
  <c r="D37" i="3"/>
  <c r="B38" i="3" s="1"/>
  <c r="A38" i="3"/>
  <c r="C36" i="3"/>
  <c r="F36" i="3" s="1"/>
  <c r="A39" i="2" l="1"/>
  <c r="C39" i="2" s="1"/>
  <c r="D38" i="3"/>
  <c r="B39" i="3" s="1"/>
  <c r="A39" i="3"/>
  <c r="E38" i="3"/>
  <c r="C37" i="3"/>
  <c r="F37" i="3" s="1"/>
  <c r="A40" i="2" l="1"/>
  <c r="C40" i="2" s="1"/>
  <c r="E39" i="3"/>
  <c r="D39" i="3"/>
  <c r="B40" i="3" s="1"/>
  <c r="A40" i="3"/>
  <c r="C38" i="3"/>
  <c r="F38" i="3" s="1"/>
  <c r="A41" i="2" l="1"/>
  <c r="C41" i="2" s="1"/>
  <c r="D40" i="3"/>
  <c r="B41" i="3" s="1"/>
  <c r="A41" i="3"/>
  <c r="E40" i="3"/>
  <c r="C39" i="3"/>
  <c r="F39" i="3" s="1"/>
  <c r="A42" i="2" l="1"/>
  <c r="C42" i="2" s="1"/>
  <c r="E41" i="3"/>
  <c r="D41" i="3"/>
  <c r="B42" i="3" s="1"/>
  <c r="A42" i="3"/>
  <c r="C40" i="3"/>
  <c r="F40" i="3" s="1"/>
  <c r="A43" i="2" l="1"/>
  <c r="C43" i="2" s="1"/>
  <c r="D42" i="3"/>
  <c r="B43" i="3" s="1"/>
  <c r="A43" i="3"/>
  <c r="E42" i="3"/>
  <c r="C41" i="3"/>
  <c r="F41" i="3" s="1"/>
  <c r="A44" i="2" l="1"/>
  <c r="C44" i="2" s="1"/>
  <c r="E43" i="3"/>
  <c r="D43" i="3"/>
  <c r="B44" i="3" s="1"/>
  <c r="A44" i="3"/>
  <c r="C42" i="3"/>
  <c r="F42" i="3" s="1"/>
  <c r="A45" i="2" l="1"/>
  <c r="C45" i="2" s="1"/>
  <c r="D44" i="3"/>
  <c r="B45" i="3" s="1"/>
  <c r="A45" i="3"/>
  <c r="E44" i="3"/>
  <c r="C43" i="3"/>
  <c r="F43" i="3" s="1"/>
  <c r="A46" i="2" l="1"/>
  <c r="C46" i="2" s="1"/>
  <c r="E45" i="3"/>
  <c r="D45" i="3"/>
  <c r="B46" i="3" s="1"/>
  <c r="A46" i="3"/>
  <c r="C44" i="3"/>
  <c r="F44" i="3" s="1"/>
  <c r="A47" i="2" l="1"/>
  <c r="C47" i="2" s="1"/>
  <c r="D46" i="3"/>
  <c r="B47" i="3" s="1"/>
  <c r="A47" i="3"/>
  <c r="E46" i="3"/>
  <c r="C45" i="3"/>
  <c r="F45" i="3" s="1"/>
  <c r="A48" i="2" l="1"/>
  <c r="C48" i="2" s="1"/>
  <c r="E47" i="3"/>
  <c r="D47" i="3"/>
  <c r="B48" i="3" s="1"/>
  <c r="A48" i="3"/>
  <c r="C46" i="3"/>
  <c r="F46" i="3" s="1"/>
  <c r="A49" i="2" l="1"/>
  <c r="C49" i="2" s="1"/>
  <c r="D48" i="3"/>
  <c r="B49" i="3" s="1"/>
  <c r="A49" i="3"/>
  <c r="E48" i="3"/>
  <c r="C47" i="3"/>
  <c r="F47" i="3" s="1"/>
  <c r="A50" i="2" l="1"/>
  <c r="C50" i="2" s="1"/>
  <c r="E49" i="3"/>
  <c r="D49" i="3"/>
  <c r="B50" i="3" s="1"/>
  <c r="A50" i="3"/>
  <c r="C48" i="3"/>
  <c r="F48" i="3" s="1"/>
  <c r="A51" i="2" l="1"/>
  <c r="C51" i="2" s="1"/>
  <c r="D50" i="3"/>
  <c r="B51" i="3" s="1"/>
  <c r="A51" i="3"/>
  <c r="E50" i="3"/>
  <c r="C49" i="3"/>
  <c r="F49" i="3" s="1"/>
  <c r="A52" i="2" l="1"/>
  <c r="C52" i="2" s="1"/>
  <c r="E51" i="3"/>
  <c r="D51" i="3"/>
  <c r="B52" i="3" s="1"/>
  <c r="A52" i="3"/>
  <c r="C50" i="3"/>
  <c r="F50" i="3" s="1"/>
  <c r="A53" i="2" l="1"/>
  <c r="C53" i="2" s="1"/>
  <c r="D52" i="3"/>
  <c r="B53" i="3" s="1"/>
  <c r="A53" i="3"/>
  <c r="E52" i="3"/>
  <c r="C51" i="3"/>
  <c r="F51" i="3" s="1"/>
  <c r="A54" i="2" l="1"/>
  <c r="C54" i="2" s="1"/>
  <c r="E53" i="3"/>
  <c r="D53" i="3"/>
  <c r="B54" i="3" s="1"/>
  <c r="A54" i="3"/>
  <c r="C52" i="3"/>
  <c r="F52" i="3" s="1"/>
  <c r="A55" i="2" l="1"/>
  <c r="C55" i="2" s="1"/>
  <c r="D54" i="3"/>
  <c r="B55" i="3" s="1"/>
  <c r="A55" i="3"/>
  <c r="E54" i="3"/>
  <c r="C53" i="3"/>
  <c r="F53" i="3" s="1"/>
  <c r="A56" i="2" l="1"/>
  <c r="C56" i="2" s="1"/>
  <c r="E55" i="3"/>
  <c r="D55" i="3"/>
  <c r="B56" i="3" s="1"/>
  <c r="A56" i="3"/>
  <c r="C54" i="3"/>
  <c r="F54" i="3" s="1"/>
  <c r="A57" i="2" l="1"/>
  <c r="C57" i="2" s="1"/>
  <c r="D56" i="3"/>
  <c r="B57" i="3" s="1"/>
  <c r="A57" i="3"/>
  <c r="E56" i="3"/>
  <c r="C55" i="3"/>
  <c r="F55" i="3" s="1"/>
  <c r="A58" i="2" l="1"/>
  <c r="C58" i="2" s="1"/>
  <c r="E57" i="3"/>
  <c r="D57" i="3"/>
  <c r="B58" i="3" s="1"/>
  <c r="A58" i="3"/>
  <c r="C56" i="3"/>
  <c r="F56" i="3" s="1"/>
  <c r="A59" i="2" l="1"/>
  <c r="C59" i="2" s="1"/>
  <c r="D58" i="3"/>
  <c r="B59" i="3" s="1"/>
  <c r="A59" i="3"/>
  <c r="E58" i="3"/>
  <c r="C57" i="3"/>
  <c r="F57" i="3" s="1"/>
  <c r="A60" i="2" l="1"/>
  <c r="C60" i="2" s="1"/>
  <c r="E59" i="3"/>
  <c r="D59" i="3"/>
  <c r="B60" i="3" s="1"/>
  <c r="A60" i="3"/>
  <c r="C58" i="3"/>
  <c r="F58" i="3" s="1"/>
  <c r="A61" i="2" l="1"/>
  <c r="C61" i="2" s="1"/>
  <c r="D60" i="3"/>
  <c r="B61" i="3" s="1"/>
  <c r="A61" i="3"/>
  <c r="E60" i="3"/>
  <c r="C59" i="3"/>
  <c r="F59" i="3" s="1"/>
  <c r="A62" i="2" l="1"/>
  <c r="C62" i="2" s="1"/>
  <c r="E61" i="3"/>
  <c r="D61" i="3"/>
  <c r="B62" i="3" s="1"/>
  <c r="A62" i="3"/>
  <c r="C60" i="3"/>
  <c r="F60" i="3" s="1"/>
  <c r="A63" i="2" l="1"/>
  <c r="C63" i="2" s="1"/>
  <c r="D62" i="3"/>
  <c r="B63" i="3" s="1"/>
  <c r="A63" i="3"/>
  <c r="E62" i="3"/>
  <c r="C61" i="3"/>
  <c r="F61" i="3" s="1"/>
  <c r="A64" i="2" l="1"/>
  <c r="C64" i="2" s="1"/>
  <c r="E63" i="3"/>
  <c r="D63" i="3"/>
  <c r="B64" i="3" s="1"/>
  <c r="A64" i="3"/>
  <c r="C62" i="3"/>
  <c r="F62" i="3" s="1"/>
  <c r="A65" i="2" l="1"/>
  <c r="C65" i="2" s="1"/>
  <c r="D64" i="3"/>
  <c r="B65" i="3" s="1"/>
  <c r="A65" i="3"/>
  <c r="E64" i="3"/>
  <c r="C63" i="3"/>
  <c r="F63" i="3" s="1"/>
  <c r="A66" i="2" l="1"/>
  <c r="C66" i="2" s="1"/>
  <c r="E65" i="3"/>
  <c r="D65" i="3"/>
  <c r="B66" i="3" s="1"/>
  <c r="A66" i="3"/>
  <c r="C64" i="3"/>
  <c r="F64" i="3" s="1"/>
  <c r="A67" i="2" l="1"/>
  <c r="C67" i="2" s="1"/>
  <c r="D66" i="3"/>
  <c r="B67" i="3" s="1"/>
  <c r="A67" i="3"/>
  <c r="E66" i="3"/>
  <c r="C65" i="3"/>
  <c r="F65" i="3" s="1"/>
  <c r="A68" i="2" l="1"/>
  <c r="C68" i="2" s="1"/>
  <c r="E67" i="3"/>
  <c r="D67" i="3"/>
  <c r="B68" i="3" s="1"/>
  <c r="A68" i="3"/>
  <c r="C66" i="3"/>
  <c r="F66" i="3" s="1"/>
  <c r="A69" i="2" l="1"/>
  <c r="C69" i="2" s="1"/>
  <c r="D68" i="3"/>
  <c r="B69" i="3" s="1"/>
  <c r="A69" i="3"/>
  <c r="E68" i="3"/>
  <c r="C67" i="3"/>
  <c r="F67" i="3" s="1"/>
  <c r="A70" i="2" l="1"/>
  <c r="C70" i="2" s="1"/>
  <c r="E69" i="3"/>
  <c r="D69" i="3"/>
  <c r="B70" i="3" s="1"/>
  <c r="A70" i="3"/>
  <c r="C68" i="3"/>
  <c r="F68" i="3" s="1"/>
  <c r="A71" i="2" l="1"/>
  <c r="C71" i="2" s="1"/>
  <c r="D70" i="3"/>
  <c r="B71" i="3" s="1"/>
  <c r="A71" i="3"/>
  <c r="E70" i="3"/>
  <c r="C69" i="3"/>
  <c r="F69" i="3" s="1"/>
  <c r="A72" i="2" l="1"/>
  <c r="C72" i="2" s="1"/>
  <c r="E71" i="3"/>
  <c r="D71" i="3"/>
  <c r="B72" i="3" s="1"/>
  <c r="A72" i="3"/>
  <c r="C70" i="3"/>
  <c r="F70" i="3" s="1"/>
  <c r="A73" i="2" l="1"/>
  <c r="C73" i="2" s="1"/>
  <c r="D72" i="3"/>
  <c r="B73" i="3" s="1"/>
  <c r="A73" i="3"/>
  <c r="E72" i="3"/>
  <c r="C71" i="3"/>
  <c r="F71" i="3" s="1"/>
  <c r="A74" i="2" l="1"/>
  <c r="C74" i="2" s="1"/>
  <c r="E73" i="3"/>
  <c r="D73" i="3"/>
  <c r="B74" i="3" s="1"/>
  <c r="A74" i="3"/>
  <c r="C72" i="3"/>
  <c r="F72" i="3" s="1"/>
  <c r="A75" i="2" l="1"/>
  <c r="C75" i="2" s="1"/>
  <c r="D74" i="3"/>
  <c r="B75" i="3" s="1"/>
  <c r="A75" i="3"/>
  <c r="E74" i="3"/>
  <c r="C73" i="3"/>
  <c r="F73" i="3" s="1"/>
  <c r="A76" i="2" l="1"/>
  <c r="C76" i="2" s="1"/>
  <c r="E75" i="3"/>
  <c r="D75" i="3"/>
  <c r="B76" i="3" s="1"/>
  <c r="A76" i="3"/>
  <c r="C74" i="3"/>
  <c r="F74" i="3" s="1"/>
  <c r="A77" i="2" l="1"/>
  <c r="C77" i="2" s="1"/>
  <c r="D76" i="3"/>
  <c r="B77" i="3" s="1"/>
  <c r="A77" i="3"/>
  <c r="E76" i="3"/>
  <c r="C75" i="3"/>
  <c r="F75" i="3" s="1"/>
  <c r="A78" i="2" l="1"/>
  <c r="C78" i="2" s="1"/>
  <c r="E77" i="3"/>
  <c r="D77" i="3"/>
  <c r="B78" i="3" s="1"/>
  <c r="A78" i="3"/>
  <c r="C76" i="3"/>
  <c r="F76" i="3" s="1"/>
  <c r="A79" i="2" l="1"/>
  <c r="C79" i="2" s="1"/>
  <c r="D78" i="3"/>
  <c r="B79" i="3" s="1"/>
  <c r="A79" i="3"/>
  <c r="E78" i="3"/>
  <c r="C77" i="3"/>
  <c r="F77" i="3" s="1"/>
  <c r="A80" i="2" l="1"/>
  <c r="C80" i="2" s="1"/>
  <c r="E79" i="3"/>
  <c r="D79" i="3"/>
  <c r="B80" i="3" s="1"/>
  <c r="A80" i="3"/>
  <c r="C78" i="3"/>
  <c r="F78" i="3" s="1"/>
  <c r="A81" i="2" l="1"/>
  <c r="C81" i="2" s="1"/>
  <c r="D80" i="3"/>
  <c r="B81" i="3" s="1"/>
  <c r="A81" i="3"/>
  <c r="E80" i="3"/>
  <c r="C79" i="3"/>
  <c r="F79" i="3" s="1"/>
  <c r="A82" i="2" l="1"/>
  <c r="C82" i="2" s="1"/>
  <c r="E81" i="3"/>
  <c r="D81" i="3"/>
  <c r="B82" i="3" s="1"/>
  <c r="A82" i="3"/>
  <c r="C80" i="3"/>
  <c r="F80" i="3" s="1"/>
  <c r="A83" i="2" l="1"/>
  <c r="C83" i="2" s="1"/>
  <c r="D82" i="3"/>
  <c r="B83" i="3" s="1"/>
  <c r="A83" i="3"/>
  <c r="E82" i="3"/>
  <c r="C81" i="3"/>
  <c r="F81" i="3" s="1"/>
  <c r="A84" i="2" l="1"/>
  <c r="C84" i="2" s="1"/>
  <c r="E83" i="3"/>
  <c r="D83" i="3"/>
  <c r="B84" i="3" s="1"/>
  <c r="A84" i="3"/>
  <c r="C82" i="3"/>
  <c r="F82" i="3" s="1"/>
  <c r="A85" i="2" l="1"/>
  <c r="C85" i="2" s="1"/>
  <c r="D84" i="3"/>
  <c r="B85" i="3" s="1"/>
  <c r="A85" i="3"/>
  <c r="E84" i="3"/>
  <c r="C83" i="3"/>
  <c r="F83" i="3" s="1"/>
  <c r="A86" i="2" l="1"/>
  <c r="C86" i="2" s="1"/>
  <c r="E85" i="3"/>
  <c r="D85" i="3"/>
  <c r="B86" i="3" s="1"/>
  <c r="A86" i="3"/>
  <c r="C84" i="3"/>
  <c r="F84" i="3" s="1"/>
  <c r="A87" i="2" l="1"/>
  <c r="C87" i="2" s="1"/>
  <c r="D86" i="3"/>
  <c r="B87" i="3" s="1"/>
  <c r="A87" i="3"/>
  <c r="E86" i="3"/>
  <c r="C85" i="3"/>
  <c r="F85" i="3" s="1"/>
  <c r="A88" i="2" l="1"/>
  <c r="C88" i="2" s="1"/>
  <c r="E87" i="3"/>
  <c r="D87" i="3"/>
  <c r="B88" i="3" s="1"/>
  <c r="A88" i="3"/>
  <c r="C86" i="3"/>
  <c r="F86" i="3" s="1"/>
  <c r="A89" i="2" l="1"/>
  <c r="C89" i="2" s="1"/>
  <c r="D88" i="3"/>
  <c r="B89" i="3" s="1"/>
  <c r="A89" i="3"/>
  <c r="E88" i="3"/>
  <c r="C87" i="3"/>
  <c r="F87" i="3" s="1"/>
  <c r="A90" i="2" l="1"/>
  <c r="C90" i="2" s="1"/>
  <c r="E89" i="3"/>
  <c r="D89" i="3"/>
  <c r="B90" i="3" s="1"/>
  <c r="A90" i="3"/>
  <c r="C88" i="3"/>
  <c r="F88" i="3" s="1"/>
  <c r="A91" i="2" l="1"/>
  <c r="C91" i="2" s="1"/>
  <c r="D90" i="3"/>
  <c r="B91" i="3" s="1"/>
  <c r="A91" i="3"/>
  <c r="E90" i="3"/>
  <c r="C89" i="3"/>
  <c r="F89" i="3" s="1"/>
  <c r="A92" i="2" l="1"/>
  <c r="C92" i="2" s="1"/>
  <c r="E91" i="3"/>
  <c r="D91" i="3"/>
  <c r="B92" i="3" s="1"/>
  <c r="A92" i="3"/>
  <c r="C90" i="3"/>
  <c r="F90" i="3" s="1"/>
  <c r="A93" i="2" l="1"/>
  <c r="C93" i="2" s="1"/>
  <c r="D92" i="3"/>
  <c r="B93" i="3" s="1"/>
  <c r="A93" i="3"/>
  <c r="E92" i="3"/>
  <c r="C91" i="3"/>
  <c r="F91" i="3" s="1"/>
  <c r="A94" i="2" l="1"/>
  <c r="C94" i="2" s="1"/>
  <c r="E93" i="3"/>
  <c r="D93" i="3"/>
  <c r="B94" i="3" s="1"/>
  <c r="A94" i="3"/>
  <c r="C92" i="3"/>
  <c r="F92" i="3" s="1"/>
  <c r="A95" i="2" l="1"/>
  <c r="C95" i="2" s="1"/>
  <c r="D94" i="3"/>
  <c r="B95" i="3" s="1"/>
  <c r="A95" i="3"/>
  <c r="E94" i="3"/>
  <c r="C93" i="3"/>
  <c r="F93" i="3" s="1"/>
  <c r="A96" i="2" l="1"/>
  <c r="C96" i="2" s="1"/>
  <c r="E95" i="3"/>
  <c r="D95" i="3"/>
  <c r="B96" i="3" s="1"/>
  <c r="A96" i="3"/>
  <c r="C94" i="3"/>
  <c r="F94" i="3" s="1"/>
  <c r="A97" i="2" l="1"/>
  <c r="C97" i="2" s="1"/>
  <c r="D96" i="3"/>
  <c r="B97" i="3" s="1"/>
  <c r="A97" i="3"/>
  <c r="E96" i="3"/>
  <c r="C95" i="3"/>
  <c r="F95" i="3" s="1"/>
  <c r="A98" i="2" l="1"/>
  <c r="C98" i="2" s="1"/>
  <c r="E97" i="3"/>
  <c r="D97" i="3"/>
  <c r="B98" i="3" s="1"/>
  <c r="A98" i="3"/>
  <c r="C96" i="3"/>
  <c r="F96" i="3" s="1"/>
  <c r="A99" i="2" l="1"/>
  <c r="C99" i="2" s="1"/>
  <c r="D98" i="3"/>
  <c r="B99" i="3" s="1"/>
  <c r="A99" i="3"/>
  <c r="E98" i="3"/>
  <c r="C97" i="3"/>
  <c r="F97" i="3" s="1"/>
  <c r="A100" i="2" l="1"/>
  <c r="C100" i="2" s="1"/>
  <c r="E99" i="3"/>
  <c r="D99" i="3"/>
  <c r="B100" i="3" s="1"/>
  <c r="A100" i="3"/>
  <c r="C98" i="3"/>
  <c r="F98" i="3" s="1"/>
  <c r="A101" i="2" l="1"/>
  <c r="C101" i="2" s="1"/>
  <c r="D100" i="3"/>
  <c r="B101" i="3" s="1"/>
  <c r="A101" i="3"/>
  <c r="E100" i="3"/>
  <c r="C99" i="3"/>
  <c r="F99" i="3" s="1"/>
  <c r="A102" i="2" l="1"/>
  <c r="C102" i="2" s="1"/>
  <c r="E101" i="3"/>
  <c r="D101" i="3"/>
  <c r="B102" i="3" s="1"/>
  <c r="A102" i="3"/>
  <c r="C100" i="3"/>
  <c r="F100" i="3" s="1"/>
  <c r="A103" i="2" l="1"/>
  <c r="C103" i="2" s="1"/>
  <c r="D102" i="3"/>
  <c r="B103" i="3" s="1"/>
  <c r="A103" i="3"/>
  <c r="E102" i="3"/>
  <c r="C101" i="3"/>
  <c r="F101" i="3" s="1"/>
  <c r="A104" i="2" l="1"/>
  <c r="C104" i="2" s="1"/>
  <c r="E103" i="3"/>
  <c r="D103" i="3"/>
  <c r="B104" i="3" s="1"/>
  <c r="A104" i="3"/>
  <c r="C102" i="3"/>
  <c r="F102" i="3" s="1"/>
  <c r="A105" i="2" l="1"/>
  <c r="C105" i="2" s="1"/>
  <c r="D104" i="3"/>
  <c r="B105" i="3" s="1"/>
  <c r="A105" i="3"/>
  <c r="E104" i="3"/>
  <c r="C103" i="3"/>
  <c r="F103" i="3" s="1"/>
  <c r="A106" i="2" l="1"/>
  <c r="C106" i="2" s="1"/>
  <c r="E105" i="3"/>
  <c r="D105" i="3"/>
  <c r="B106" i="3" s="1"/>
  <c r="A106" i="3"/>
  <c r="C104" i="3"/>
  <c r="F104" i="3" s="1"/>
  <c r="A107" i="2" l="1"/>
  <c r="C107" i="2" s="1"/>
  <c r="D106" i="3"/>
  <c r="B107" i="3" s="1"/>
  <c r="A107" i="3"/>
  <c r="E106" i="3"/>
  <c r="C105" i="3"/>
  <c r="F105" i="3" s="1"/>
  <c r="A108" i="2" l="1"/>
  <c r="C108" i="2" s="1"/>
  <c r="E107" i="3"/>
  <c r="D107" i="3"/>
  <c r="B108" i="3" s="1"/>
  <c r="A108" i="3"/>
  <c r="C106" i="3"/>
  <c r="F106" i="3" s="1"/>
  <c r="A109" i="2" l="1"/>
  <c r="C109" i="2" s="1"/>
  <c r="D108" i="3"/>
  <c r="B109" i="3" s="1"/>
  <c r="A109" i="3"/>
  <c r="E108" i="3"/>
  <c r="C107" i="3"/>
  <c r="F107" i="3" s="1"/>
  <c r="A110" i="2" l="1"/>
  <c r="C110" i="2" s="1"/>
  <c r="E109" i="3"/>
  <c r="D109" i="3"/>
  <c r="B110" i="3" s="1"/>
  <c r="A110" i="3"/>
  <c r="C108" i="3"/>
  <c r="F108" i="3" s="1"/>
  <c r="A111" i="2" l="1"/>
  <c r="C111" i="2" s="1"/>
  <c r="D110" i="3"/>
  <c r="B111" i="3" s="1"/>
  <c r="A111" i="3"/>
  <c r="E110" i="3"/>
  <c r="C109" i="3"/>
  <c r="F109" i="3" s="1"/>
  <c r="A112" i="2" l="1"/>
  <c r="C112" i="2" s="1"/>
  <c r="E111" i="3"/>
  <c r="D111" i="3"/>
  <c r="B112" i="3" s="1"/>
  <c r="A112" i="3"/>
  <c r="C110" i="3"/>
  <c r="F110" i="3" s="1"/>
  <c r="A113" i="2" l="1"/>
  <c r="C113" i="2" s="1"/>
  <c r="D112" i="3"/>
  <c r="B113" i="3" s="1"/>
  <c r="A113" i="3"/>
  <c r="E112" i="3"/>
  <c r="C111" i="3"/>
  <c r="F111" i="3" s="1"/>
  <c r="A114" i="2" l="1"/>
  <c r="C114" i="2" s="1"/>
  <c r="E113" i="3"/>
  <c r="D113" i="3"/>
  <c r="B114" i="3" s="1"/>
  <c r="A114" i="3"/>
  <c r="C112" i="3"/>
  <c r="F112" i="3" s="1"/>
  <c r="A115" i="2" l="1"/>
  <c r="C115" i="2" s="1"/>
  <c r="D114" i="3"/>
  <c r="B115" i="3" s="1"/>
  <c r="A115" i="3"/>
  <c r="E114" i="3"/>
  <c r="C113" i="3"/>
  <c r="F113" i="3" s="1"/>
  <c r="A116" i="2" l="1"/>
  <c r="C116" i="2" s="1"/>
  <c r="E115" i="3"/>
  <c r="D115" i="3"/>
  <c r="B116" i="3" s="1"/>
  <c r="A116" i="3"/>
  <c r="C114" i="3"/>
  <c r="F114" i="3" s="1"/>
  <c r="A117" i="2" l="1"/>
  <c r="C117" i="2" s="1"/>
  <c r="D116" i="3"/>
  <c r="B117" i="3" s="1"/>
  <c r="A117" i="3"/>
  <c r="E116" i="3"/>
  <c r="C115" i="3"/>
  <c r="F115" i="3" s="1"/>
  <c r="A118" i="2" l="1"/>
  <c r="C118" i="2" s="1"/>
  <c r="E117" i="3"/>
  <c r="D117" i="3"/>
  <c r="B118" i="3" s="1"/>
  <c r="A118" i="3"/>
  <c r="C116" i="3"/>
  <c r="F116" i="3" s="1"/>
  <c r="A119" i="2" l="1"/>
  <c r="C119" i="2" s="1"/>
  <c r="D118" i="3"/>
  <c r="B119" i="3" s="1"/>
  <c r="A119" i="3"/>
  <c r="E118" i="3"/>
  <c r="C117" i="3"/>
  <c r="F117" i="3" s="1"/>
  <c r="A120" i="2" l="1"/>
  <c r="C120" i="2" s="1"/>
  <c r="D119" i="3"/>
  <c r="B120" i="3" s="1"/>
  <c r="A120" i="3"/>
  <c r="E119" i="3"/>
  <c r="C118" i="3"/>
  <c r="F118" i="3" s="1"/>
  <c r="A121" i="2" l="1"/>
  <c r="C121" i="2" s="1"/>
  <c r="E120" i="3"/>
  <c r="D120" i="3"/>
  <c r="B121" i="3" s="1"/>
  <c r="A121" i="3"/>
  <c r="C119" i="3"/>
  <c r="F119" i="3" s="1"/>
  <c r="A122" i="2" l="1"/>
  <c r="C122" i="2" s="1"/>
  <c r="E121" i="3"/>
  <c r="D121" i="3"/>
  <c r="B122" i="3" s="1"/>
  <c r="A122" i="3"/>
  <c r="C120" i="3"/>
  <c r="F120" i="3" s="1"/>
  <c r="A123" i="2" l="1"/>
  <c r="C123" i="2" s="1"/>
  <c r="E122" i="3"/>
  <c r="D122" i="3"/>
  <c r="B123" i="3" s="1"/>
  <c r="A123" i="3"/>
  <c r="C121" i="3"/>
  <c r="F121" i="3" s="1"/>
  <c r="A124" i="2" l="1"/>
  <c r="C124" i="2" s="1"/>
  <c r="D123" i="3"/>
  <c r="B124" i="3" s="1"/>
  <c r="A124" i="3"/>
  <c r="E123" i="3"/>
  <c r="C122" i="3"/>
  <c r="F122" i="3" s="1"/>
  <c r="A125" i="2" l="1"/>
  <c r="C125" i="2" s="1"/>
  <c r="E124" i="3"/>
  <c r="D124" i="3"/>
  <c r="B125" i="3" s="1"/>
  <c r="A125" i="3"/>
  <c r="C123" i="3"/>
  <c r="F123" i="3" s="1"/>
  <c r="A126" i="2" l="1"/>
  <c r="C126" i="2" s="1"/>
  <c r="D125" i="3"/>
  <c r="B126" i="3" s="1"/>
  <c r="A126" i="3"/>
  <c r="E125" i="3"/>
  <c r="C124" i="3"/>
  <c r="F124" i="3" s="1"/>
  <c r="A127" i="2" l="1"/>
  <c r="C127" i="2" s="1"/>
  <c r="E126" i="3"/>
  <c r="D126" i="3"/>
  <c r="B127" i="3" s="1"/>
  <c r="A127" i="3"/>
  <c r="C125" i="3"/>
  <c r="F125" i="3" s="1"/>
  <c r="A128" i="2" l="1"/>
  <c r="C128" i="2" s="1"/>
  <c r="D127" i="3"/>
  <c r="B128" i="3" s="1"/>
  <c r="A128" i="3"/>
  <c r="E127" i="3"/>
  <c r="C126" i="3"/>
  <c r="F126" i="3" s="1"/>
  <c r="A129" i="2" l="1"/>
  <c r="C129" i="2" s="1"/>
  <c r="E128" i="3"/>
  <c r="D128" i="3"/>
  <c r="B129" i="3" s="1"/>
  <c r="A129" i="3"/>
  <c r="C127" i="3"/>
  <c r="F127" i="3" s="1"/>
  <c r="A130" i="2" l="1"/>
  <c r="C130" i="2" s="1"/>
  <c r="D129" i="3"/>
  <c r="B130" i="3" s="1"/>
  <c r="A130" i="3"/>
  <c r="E129" i="3"/>
  <c r="C128" i="3"/>
  <c r="F128" i="3" s="1"/>
  <c r="A131" i="2" l="1"/>
  <c r="C131" i="2" s="1"/>
  <c r="E130" i="3"/>
  <c r="D130" i="3"/>
  <c r="B131" i="3" s="1"/>
  <c r="A131" i="3"/>
  <c r="C129" i="3"/>
  <c r="F129" i="3" s="1"/>
  <c r="A132" i="2" l="1"/>
  <c r="C132" i="2" s="1"/>
  <c r="E131" i="3"/>
  <c r="D131" i="3"/>
  <c r="B132" i="3" s="1"/>
  <c r="A132" i="3"/>
  <c r="C130" i="3"/>
  <c r="F130" i="3" s="1"/>
  <c r="A133" i="2" l="1"/>
  <c r="C133" i="2" s="1"/>
  <c r="D132" i="3"/>
  <c r="B133" i="3" s="1"/>
  <c r="A133" i="3"/>
  <c r="E132" i="3"/>
  <c r="C131" i="3"/>
  <c r="F131" i="3" s="1"/>
  <c r="A134" i="2" l="1"/>
  <c r="C134" i="2" s="1"/>
  <c r="E133" i="3"/>
  <c r="D133" i="3"/>
  <c r="B134" i="3" s="1"/>
  <c r="A134" i="3"/>
  <c r="C132" i="3"/>
  <c r="F132" i="3" s="1"/>
  <c r="A135" i="2" l="1"/>
  <c r="C135" i="2" s="1"/>
  <c r="D134" i="3"/>
  <c r="B135" i="3" s="1"/>
  <c r="A135" i="3"/>
  <c r="E134" i="3"/>
  <c r="C133" i="3"/>
  <c r="F133" i="3" s="1"/>
  <c r="A136" i="2" l="1"/>
  <c r="C136" i="2" s="1"/>
  <c r="E135" i="3"/>
  <c r="D135" i="3"/>
  <c r="B136" i="3" s="1"/>
  <c r="A136" i="3"/>
  <c r="C134" i="3"/>
  <c r="F134" i="3" s="1"/>
  <c r="A137" i="2" l="1"/>
  <c r="C137" i="2" s="1"/>
  <c r="E136" i="3"/>
  <c r="D136" i="3"/>
  <c r="B137" i="3" s="1"/>
  <c r="A137" i="3"/>
  <c r="C135" i="3"/>
  <c r="F135" i="3" s="1"/>
  <c r="A138" i="2" l="1"/>
  <c r="C138" i="2" s="1"/>
  <c r="E137" i="3"/>
  <c r="D137" i="3"/>
  <c r="B138" i="3" s="1"/>
  <c r="A138" i="3"/>
  <c r="C136" i="3"/>
  <c r="F136" i="3" s="1"/>
  <c r="A139" i="2" l="1"/>
  <c r="C139" i="2" s="1"/>
  <c r="D138" i="3"/>
  <c r="B139" i="3" s="1"/>
  <c r="A139" i="3"/>
  <c r="E138" i="3"/>
  <c r="C137" i="3"/>
  <c r="F137" i="3" s="1"/>
  <c r="A140" i="2" l="1"/>
  <c r="C140" i="2" s="1"/>
  <c r="E139" i="3"/>
  <c r="D139" i="3"/>
  <c r="B140" i="3" s="1"/>
  <c r="A140" i="3"/>
  <c r="C138" i="3"/>
  <c r="F138" i="3" s="1"/>
  <c r="A141" i="2" l="1"/>
  <c r="C141" i="2" s="1"/>
  <c r="D140" i="3"/>
  <c r="B141" i="3" s="1"/>
  <c r="A141" i="3"/>
  <c r="E140" i="3"/>
  <c r="C139" i="3"/>
  <c r="F139" i="3" s="1"/>
  <c r="A142" i="2" l="1"/>
  <c r="C142" i="2" s="1"/>
  <c r="E141" i="3"/>
  <c r="D141" i="3"/>
  <c r="B142" i="3" s="1"/>
  <c r="A142" i="3"/>
  <c r="C140" i="3"/>
  <c r="F140" i="3" s="1"/>
  <c r="A143" i="2" l="1"/>
  <c r="C143" i="2" s="1"/>
  <c r="E142" i="3"/>
  <c r="D142" i="3"/>
  <c r="B143" i="3" s="1"/>
  <c r="A143" i="3"/>
  <c r="C141" i="3"/>
  <c r="F141" i="3" s="1"/>
  <c r="A144" i="2" l="1"/>
  <c r="C144" i="2" s="1"/>
  <c r="D143" i="3"/>
  <c r="B144" i="3" s="1"/>
  <c r="A144" i="3"/>
  <c r="E143" i="3"/>
  <c r="C142" i="3"/>
  <c r="F142" i="3" s="1"/>
  <c r="A145" i="2" l="1"/>
  <c r="C145" i="2" s="1"/>
  <c r="E144" i="3"/>
  <c r="D144" i="3"/>
  <c r="B145" i="3" s="1"/>
  <c r="A145" i="3"/>
  <c r="C143" i="3"/>
  <c r="F143" i="3" s="1"/>
  <c r="A146" i="2" l="1"/>
  <c r="C146" i="2" s="1"/>
  <c r="D145" i="3"/>
  <c r="B146" i="3" s="1"/>
  <c r="A146" i="3"/>
  <c r="E145" i="3"/>
  <c r="C144" i="3"/>
  <c r="F144" i="3" s="1"/>
  <c r="A147" i="2" l="1"/>
  <c r="C147" i="2" s="1"/>
  <c r="E146" i="3"/>
  <c r="D146" i="3"/>
  <c r="B147" i="3" s="1"/>
  <c r="A147" i="3"/>
  <c r="C145" i="3"/>
  <c r="F145" i="3" s="1"/>
  <c r="A148" i="2" l="1"/>
  <c r="C148" i="2" s="1"/>
  <c r="E147" i="3"/>
  <c r="D147" i="3"/>
  <c r="B148" i="3" s="1"/>
  <c r="A148" i="3"/>
  <c r="C146" i="3"/>
  <c r="F146" i="3" s="1"/>
  <c r="A149" i="2" l="1"/>
  <c r="C149" i="2" s="1"/>
  <c r="D148" i="3"/>
  <c r="B149" i="3" s="1"/>
  <c r="A149" i="3"/>
  <c r="E148" i="3"/>
  <c r="C147" i="3"/>
  <c r="F147" i="3" s="1"/>
  <c r="A150" i="2" l="1"/>
  <c r="C150" i="2" s="1"/>
  <c r="E149" i="3"/>
  <c r="D149" i="3"/>
  <c r="B150" i="3" s="1"/>
  <c r="A150" i="3"/>
  <c r="C148" i="3"/>
  <c r="F148" i="3" s="1"/>
  <c r="A151" i="2" l="1"/>
  <c r="C151" i="2" s="1"/>
  <c r="E150" i="3"/>
  <c r="D150" i="3"/>
  <c r="B151" i="3" s="1"/>
  <c r="A151" i="3"/>
  <c r="C149" i="3"/>
  <c r="F149" i="3" s="1"/>
  <c r="A152" i="2" l="1"/>
  <c r="C152" i="2" s="1"/>
  <c r="D151" i="3"/>
  <c r="B152" i="3" s="1"/>
  <c r="A152" i="3"/>
  <c r="E151" i="3"/>
  <c r="C150" i="3"/>
  <c r="F150" i="3" s="1"/>
  <c r="A153" i="2" l="1"/>
  <c r="C153" i="2" s="1"/>
  <c r="E152" i="3"/>
  <c r="D152" i="3"/>
  <c r="B153" i="3" s="1"/>
  <c r="A153" i="3"/>
  <c r="C151" i="3"/>
  <c r="F151" i="3" s="1"/>
  <c r="A154" i="2" l="1"/>
  <c r="C154" i="2" s="1"/>
  <c r="D153" i="3"/>
  <c r="B154" i="3" s="1"/>
  <c r="A154" i="3"/>
  <c r="E153" i="3"/>
  <c r="C152" i="3"/>
  <c r="F152" i="3" s="1"/>
  <c r="A155" i="2" l="1"/>
  <c r="C155" i="2" s="1"/>
  <c r="E154" i="3"/>
  <c r="D154" i="3"/>
  <c r="B155" i="3" s="1"/>
  <c r="A155" i="3"/>
  <c r="C153" i="3"/>
  <c r="F153" i="3" s="1"/>
  <c r="A156" i="2" l="1"/>
  <c r="C156" i="2" s="1"/>
  <c r="D155" i="3"/>
  <c r="B156" i="3" s="1"/>
  <c r="A156" i="3"/>
  <c r="E155" i="3"/>
  <c r="C154" i="3"/>
  <c r="F154" i="3" s="1"/>
  <c r="A157" i="2" l="1"/>
  <c r="C157" i="2" s="1"/>
  <c r="E156" i="3"/>
  <c r="D156" i="3"/>
  <c r="B157" i="3" s="1"/>
  <c r="A157" i="3"/>
  <c r="C155" i="3"/>
  <c r="F155" i="3" s="1"/>
  <c r="A158" i="2" l="1"/>
  <c r="C158" i="2" s="1"/>
  <c r="D157" i="3"/>
  <c r="B158" i="3" s="1"/>
  <c r="A158" i="3"/>
  <c r="E157" i="3"/>
  <c r="C156" i="3"/>
  <c r="F156" i="3" s="1"/>
  <c r="A159" i="2" l="1"/>
  <c r="C159" i="2" s="1"/>
  <c r="E158" i="3"/>
  <c r="D158" i="3"/>
  <c r="B159" i="3" s="1"/>
  <c r="A159" i="3"/>
  <c r="C157" i="3"/>
  <c r="F157" i="3" s="1"/>
  <c r="A160" i="2" l="1"/>
  <c r="C160" i="2" s="1"/>
  <c r="D159" i="3"/>
  <c r="B160" i="3" s="1"/>
  <c r="A160" i="3"/>
  <c r="E159" i="3"/>
  <c r="C158" i="3"/>
  <c r="F158" i="3" s="1"/>
  <c r="A161" i="2" l="1"/>
  <c r="C161" i="2" s="1"/>
  <c r="E160" i="3"/>
  <c r="D160" i="3"/>
  <c r="B161" i="3" s="1"/>
  <c r="A161" i="3"/>
  <c r="C159" i="3"/>
  <c r="F159" i="3" s="1"/>
  <c r="A162" i="2" l="1"/>
  <c r="C162" i="2" s="1"/>
  <c r="E161" i="3"/>
  <c r="D161" i="3"/>
  <c r="B162" i="3" s="1"/>
  <c r="A162" i="3"/>
  <c r="C160" i="3"/>
  <c r="F160" i="3" s="1"/>
  <c r="A163" i="2" l="1"/>
  <c r="C163" i="2" s="1"/>
  <c r="E162" i="3"/>
  <c r="D162" i="3"/>
  <c r="B163" i="3" s="1"/>
  <c r="A163" i="3"/>
  <c r="C161" i="3"/>
  <c r="F161" i="3" s="1"/>
  <c r="A164" i="2" l="1"/>
  <c r="C164" i="2" s="1"/>
  <c r="E163" i="3"/>
  <c r="D163" i="3"/>
  <c r="B164" i="3" s="1"/>
  <c r="A164" i="3"/>
  <c r="C162" i="3"/>
  <c r="F162" i="3" s="1"/>
  <c r="A165" i="2" l="1"/>
  <c r="C165" i="2" s="1"/>
  <c r="E164" i="3"/>
  <c r="D164" i="3"/>
  <c r="B165" i="3" s="1"/>
  <c r="A165" i="3"/>
  <c r="C163" i="3"/>
  <c r="F163" i="3" s="1"/>
  <c r="A166" i="2" l="1"/>
  <c r="C166" i="2" s="1"/>
  <c r="D165" i="3"/>
  <c r="B166" i="3" s="1"/>
  <c r="A166" i="3"/>
  <c r="E165" i="3"/>
  <c r="C164" i="3"/>
  <c r="F164" i="3" s="1"/>
  <c r="A167" i="2" l="1"/>
  <c r="C167" i="2" s="1"/>
  <c r="E166" i="3"/>
  <c r="D166" i="3"/>
  <c r="B167" i="3" s="1"/>
  <c r="A167" i="3"/>
  <c r="C165" i="3"/>
  <c r="F165" i="3" s="1"/>
  <c r="A168" i="2" l="1"/>
  <c r="C168" i="2" s="1"/>
  <c r="D167" i="3"/>
  <c r="B168" i="3" s="1"/>
  <c r="A168" i="3"/>
  <c r="E167" i="3"/>
  <c r="C166" i="3"/>
  <c r="F166" i="3" s="1"/>
  <c r="A169" i="2" l="1"/>
  <c r="C169" i="2" s="1"/>
  <c r="E168" i="3"/>
  <c r="D168" i="3"/>
  <c r="B169" i="3" s="1"/>
  <c r="A169" i="3"/>
  <c r="C167" i="3"/>
  <c r="F167" i="3" s="1"/>
  <c r="A170" i="2" l="1"/>
  <c r="C170" i="2" s="1"/>
  <c r="D169" i="3"/>
  <c r="B170" i="3" s="1"/>
  <c r="A170" i="3"/>
  <c r="E169" i="3"/>
  <c r="C168" i="3"/>
  <c r="F168" i="3" s="1"/>
  <c r="A171" i="2" l="1"/>
  <c r="C171" i="2" s="1"/>
  <c r="E170" i="3"/>
  <c r="D170" i="3"/>
  <c r="B171" i="3" s="1"/>
  <c r="A171" i="3"/>
  <c r="C169" i="3"/>
  <c r="F169" i="3" s="1"/>
  <c r="A172" i="2" l="1"/>
  <c r="C172" i="2" s="1"/>
  <c r="E171" i="3"/>
  <c r="D171" i="3"/>
  <c r="B172" i="3" s="1"/>
  <c r="A172" i="3"/>
  <c r="C170" i="3"/>
  <c r="F170" i="3" s="1"/>
  <c r="A173" i="2" l="1"/>
  <c r="C173" i="2" s="1"/>
  <c r="E172" i="3"/>
  <c r="D172" i="3"/>
  <c r="B173" i="3" s="1"/>
  <c r="A173" i="3"/>
  <c r="C171" i="3"/>
  <c r="F171" i="3" s="1"/>
  <c r="A174" i="2" l="1"/>
  <c r="C174" i="2" s="1"/>
  <c r="D173" i="3"/>
  <c r="B174" i="3" s="1"/>
  <c r="A174" i="3"/>
  <c r="E173" i="3"/>
  <c r="C172" i="3"/>
  <c r="F172" i="3" s="1"/>
  <c r="A175" i="2" l="1"/>
  <c r="C175" i="2" s="1"/>
  <c r="E174" i="3"/>
  <c r="D174" i="3"/>
  <c r="B175" i="3" s="1"/>
  <c r="A175" i="3"/>
  <c r="C173" i="3"/>
  <c r="F173" i="3" s="1"/>
  <c r="A176" i="2" l="1"/>
  <c r="C176" i="2" s="1"/>
  <c r="D175" i="3"/>
  <c r="B176" i="3" s="1"/>
  <c r="A176" i="3"/>
  <c r="E175" i="3"/>
  <c r="C174" i="3"/>
  <c r="F174" i="3" s="1"/>
  <c r="A177" i="2" l="1"/>
  <c r="C177" i="2" s="1"/>
  <c r="D176" i="3"/>
  <c r="B177" i="3" s="1"/>
  <c r="A177" i="3"/>
  <c r="E176" i="3"/>
  <c r="C175" i="3"/>
  <c r="F175" i="3" s="1"/>
  <c r="A178" i="2" l="1"/>
  <c r="C178" i="2" s="1"/>
  <c r="E177" i="3"/>
  <c r="D177" i="3"/>
  <c r="B178" i="3" s="1"/>
  <c r="A178" i="3"/>
  <c r="C176" i="3"/>
  <c r="F176" i="3" s="1"/>
  <c r="A179" i="2" l="1"/>
  <c r="C179" i="2" s="1"/>
  <c r="D178" i="3"/>
  <c r="B179" i="3" s="1"/>
  <c r="A179" i="3"/>
  <c r="E178" i="3"/>
  <c r="C177" i="3"/>
  <c r="F177" i="3" s="1"/>
  <c r="A180" i="2" l="1"/>
  <c r="C180" i="2" s="1"/>
  <c r="E179" i="3"/>
  <c r="D179" i="3"/>
  <c r="B180" i="3" s="1"/>
  <c r="A180" i="3"/>
  <c r="C178" i="3"/>
  <c r="F178" i="3" s="1"/>
  <c r="A181" i="2" l="1"/>
  <c r="C181" i="2" s="1"/>
  <c r="D180" i="3"/>
  <c r="B181" i="3" s="1"/>
  <c r="A181" i="3"/>
  <c r="E180" i="3"/>
  <c r="C179" i="3"/>
  <c r="F179" i="3" s="1"/>
  <c r="A182" i="2" l="1"/>
  <c r="C182" i="2" s="1"/>
  <c r="E181" i="3"/>
  <c r="D181" i="3"/>
  <c r="B182" i="3" s="1"/>
  <c r="A182" i="3"/>
  <c r="C180" i="3"/>
  <c r="F180" i="3" s="1"/>
  <c r="A183" i="2" l="1"/>
  <c r="C183" i="2" s="1"/>
  <c r="D182" i="3"/>
  <c r="B183" i="3" s="1"/>
  <c r="A183" i="3"/>
  <c r="E182" i="3"/>
  <c r="C181" i="3"/>
  <c r="F181" i="3" s="1"/>
  <c r="A184" i="2" l="1"/>
  <c r="C184" i="2" s="1"/>
  <c r="E183" i="3"/>
  <c r="D183" i="3"/>
  <c r="B184" i="3" s="1"/>
  <c r="A184" i="3"/>
  <c r="C182" i="3"/>
  <c r="F182" i="3" s="1"/>
  <c r="A185" i="2" l="1"/>
  <c r="C185" i="2" s="1"/>
  <c r="E184" i="3"/>
  <c r="D184" i="3"/>
  <c r="B185" i="3" s="1"/>
  <c r="A185" i="3"/>
  <c r="C183" i="3"/>
  <c r="F183" i="3" s="1"/>
  <c r="A186" i="2" l="1"/>
  <c r="C186" i="2" s="1"/>
  <c r="D185" i="3"/>
  <c r="B186" i="3" s="1"/>
  <c r="A186" i="3"/>
  <c r="E185" i="3"/>
  <c r="C184" i="3"/>
  <c r="F184" i="3" s="1"/>
  <c r="A187" i="2" l="1"/>
  <c r="C187" i="2" s="1"/>
  <c r="E186" i="3"/>
  <c r="D186" i="3"/>
  <c r="B187" i="3" s="1"/>
  <c r="A187" i="3"/>
  <c r="C185" i="3"/>
  <c r="F185" i="3" s="1"/>
  <c r="A188" i="2" l="1"/>
  <c r="C188" i="2" s="1"/>
  <c r="E187" i="3"/>
  <c r="D187" i="3"/>
  <c r="B188" i="3" s="1"/>
  <c r="A188" i="3"/>
  <c r="C186" i="3"/>
  <c r="F186" i="3" s="1"/>
  <c r="A189" i="2" l="1"/>
  <c r="C189" i="2" s="1"/>
  <c r="E188" i="3"/>
  <c r="D188" i="3"/>
  <c r="B189" i="3" s="1"/>
  <c r="A189" i="3"/>
  <c r="C187" i="3"/>
  <c r="F187" i="3" s="1"/>
  <c r="A190" i="2" l="1"/>
  <c r="C190" i="2" s="1"/>
  <c r="D189" i="3"/>
  <c r="B190" i="3" s="1"/>
  <c r="A190" i="3"/>
  <c r="E189" i="3"/>
  <c r="C188" i="3"/>
  <c r="F188" i="3" s="1"/>
  <c r="A191" i="2" l="1"/>
  <c r="C191" i="2" s="1"/>
  <c r="E190" i="3"/>
  <c r="D190" i="3"/>
  <c r="B191" i="3" s="1"/>
  <c r="A191" i="3"/>
  <c r="C189" i="3"/>
  <c r="F189" i="3" s="1"/>
  <c r="A192" i="2" l="1"/>
  <c r="C192" i="2" s="1"/>
  <c r="D191" i="3"/>
  <c r="B192" i="3" s="1"/>
  <c r="A192" i="3"/>
  <c r="E191" i="3"/>
  <c r="C190" i="3"/>
  <c r="F190" i="3" s="1"/>
  <c r="A193" i="2" l="1"/>
  <c r="C193" i="2" s="1"/>
  <c r="E192" i="3"/>
  <c r="D192" i="3"/>
  <c r="B193" i="3" s="1"/>
  <c r="A193" i="3"/>
  <c r="C191" i="3"/>
  <c r="F191" i="3" s="1"/>
  <c r="A194" i="2" l="1"/>
  <c r="C194" i="2" s="1"/>
  <c r="E193" i="3"/>
  <c r="D193" i="3"/>
  <c r="B194" i="3" s="1"/>
  <c r="A194" i="3"/>
  <c r="C192" i="3"/>
  <c r="F192" i="3" s="1"/>
  <c r="A195" i="2" l="1"/>
  <c r="C195" i="2" s="1"/>
  <c r="D194" i="3"/>
  <c r="B195" i="3" s="1"/>
  <c r="A195" i="3"/>
  <c r="E194" i="3"/>
  <c r="C193" i="3"/>
  <c r="F193" i="3" s="1"/>
  <c r="A196" i="2" l="1"/>
  <c r="C196" i="2" s="1"/>
  <c r="E195" i="3"/>
  <c r="D195" i="3"/>
  <c r="B196" i="3" s="1"/>
  <c r="A196" i="3"/>
  <c r="C194" i="3"/>
  <c r="F194" i="3" s="1"/>
  <c r="A197" i="2" l="1"/>
  <c r="C197" i="2" s="1"/>
  <c r="E196" i="3"/>
  <c r="D196" i="3"/>
  <c r="B197" i="3" s="1"/>
  <c r="A197" i="3"/>
  <c r="C195" i="3"/>
  <c r="F195" i="3" s="1"/>
  <c r="A198" i="2" l="1"/>
  <c r="C198" i="2" s="1"/>
  <c r="E197" i="3"/>
  <c r="D197" i="3"/>
  <c r="B198" i="3" s="1"/>
  <c r="A198" i="3"/>
  <c r="C196" i="3"/>
  <c r="F196" i="3" s="1"/>
  <c r="A199" i="2" l="1"/>
  <c r="C199" i="2" s="1"/>
  <c r="D198" i="3"/>
  <c r="B199" i="3" s="1"/>
  <c r="A199" i="3"/>
  <c r="E198" i="3"/>
  <c r="C197" i="3"/>
  <c r="F197" i="3" s="1"/>
  <c r="A200" i="2" l="1"/>
  <c r="C200" i="2" s="1"/>
  <c r="E199" i="3"/>
  <c r="D199" i="3"/>
  <c r="B200" i="3" s="1"/>
  <c r="A200" i="3"/>
  <c r="C198" i="3"/>
  <c r="F198" i="3" s="1"/>
  <c r="A201" i="2" l="1"/>
  <c r="C201" i="2" s="1"/>
  <c r="E200" i="3"/>
  <c r="D200" i="3"/>
  <c r="B201" i="3" s="1"/>
  <c r="A201" i="3"/>
  <c r="C199" i="3"/>
  <c r="F199" i="3" s="1"/>
  <c r="A202" i="2" l="1"/>
  <c r="C202" i="2" s="1"/>
  <c r="D201" i="3"/>
  <c r="B202" i="3" s="1"/>
  <c r="A202" i="3"/>
  <c r="E201" i="3"/>
  <c r="C200" i="3"/>
  <c r="F200" i="3" s="1"/>
  <c r="A203" i="2" l="1"/>
  <c r="C203" i="2" s="1"/>
  <c r="E202" i="3"/>
  <c r="D202" i="3"/>
  <c r="B203" i="3" s="1"/>
  <c r="A203" i="3"/>
  <c r="C201" i="3"/>
  <c r="F201" i="3" s="1"/>
  <c r="A204" i="2" l="1"/>
  <c r="C204" i="2" s="1"/>
  <c r="E203" i="3"/>
  <c r="D203" i="3"/>
  <c r="B204" i="3" s="1"/>
  <c r="A204" i="3"/>
  <c r="C202" i="3"/>
  <c r="F202" i="3" s="1"/>
  <c r="A205" i="2" l="1"/>
  <c r="C205" i="2" s="1"/>
  <c r="E204" i="3"/>
  <c r="D204" i="3"/>
  <c r="B205" i="3" s="1"/>
  <c r="A205" i="3"/>
  <c r="C203" i="3"/>
  <c r="F203" i="3" s="1"/>
  <c r="A206" i="2" l="1"/>
  <c r="C206" i="2" s="1"/>
  <c r="D205" i="3"/>
  <c r="B206" i="3" s="1"/>
  <c r="A206" i="3"/>
  <c r="E205" i="3"/>
  <c r="C204" i="3"/>
  <c r="F204" i="3" s="1"/>
  <c r="A207" i="2" l="1"/>
  <c r="C207" i="2" s="1"/>
  <c r="E206" i="3"/>
  <c r="D206" i="3"/>
  <c r="B207" i="3" s="1"/>
  <c r="A207" i="3"/>
  <c r="C205" i="3"/>
  <c r="F205" i="3" s="1"/>
  <c r="A208" i="2" l="1"/>
  <c r="C208" i="2" s="1"/>
  <c r="D207" i="3"/>
  <c r="B208" i="3" s="1"/>
  <c r="A208" i="3"/>
  <c r="E207" i="3"/>
  <c r="C206" i="3"/>
  <c r="F206" i="3" s="1"/>
  <c r="A209" i="2" l="1"/>
  <c r="C209" i="2" s="1"/>
  <c r="E208" i="3"/>
  <c r="D208" i="3"/>
  <c r="B209" i="3" s="1"/>
  <c r="A209" i="3"/>
  <c r="C207" i="3"/>
  <c r="F207" i="3" s="1"/>
  <c r="A210" i="2" l="1"/>
  <c r="C210" i="2" s="1"/>
  <c r="D209" i="3"/>
  <c r="B210" i="3" s="1"/>
  <c r="A210" i="3"/>
  <c r="E209" i="3"/>
  <c r="C208" i="3"/>
  <c r="F208" i="3" s="1"/>
  <c r="A211" i="2" l="1"/>
  <c r="C211" i="2" s="1"/>
  <c r="E210" i="3"/>
  <c r="D210" i="3"/>
  <c r="B211" i="3" s="1"/>
  <c r="A211" i="3"/>
  <c r="C209" i="3"/>
  <c r="F209" i="3" s="1"/>
  <c r="A212" i="2" l="1"/>
  <c r="C212" i="2" s="1"/>
  <c r="D211" i="3"/>
  <c r="B212" i="3" s="1"/>
  <c r="A212" i="3"/>
  <c r="E211" i="3"/>
  <c r="C210" i="3"/>
  <c r="F210" i="3" s="1"/>
  <c r="A213" i="2" l="1"/>
  <c r="C213" i="2" s="1"/>
  <c r="E212" i="3"/>
  <c r="D212" i="3"/>
  <c r="B213" i="3" s="1"/>
  <c r="A213" i="3"/>
  <c r="C211" i="3"/>
  <c r="F211" i="3" s="1"/>
  <c r="A214" i="2" l="1"/>
  <c r="C214" i="2" s="1"/>
  <c r="E213" i="3"/>
  <c r="D213" i="3"/>
  <c r="B214" i="3" s="1"/>
  <c r="A214" i="3"/>
  <c r="C212" i="3"/>
  <c r="F212" i="3" s="1"/>
  <c r="A215" i="2" l="1"/>
  <c r="C215" i="2" s="1"/>
  <c r="D214" i="3"/>
  <c r="B215" i="3" s="1"/>
  <c r="A215" i="3"/>
  <c r="E214" i="3"/>
  <c r="C213" i="3"/>
  <c r="F213" i="3" s="1"/>
  <c r="A216" i="2" l="1"/>
  <c r="C216" i="2" s="1"/>
  <c r="E215" i="3"/>
  <c r="D215" i="3"/>
  <c r="B216" i="3" s="1"/>
  <c r="A216" i="3"/>
  <c r="C214" i="3"/>
  <c r="F214" i="3" s="1"/>
  <c r="A217" i="2" l="1"/>
  <c r="C217" i="2" s="1"/>
  <c r="D216" i="3"/>
  <c r="B217" i="3" s="1"/>
  <c r="A217" i="3"/>
  <c r="E216" i="3"/>
  <c r="C215" i="3"/>
  <c r="F215" i="3" s="1"/>
  <c r="A218" i="2" l="1"/>
  <c r="C218" i="2" s="1"/>
  <c r="E217" i="3"/>
  <c r="D217" i="3"/>
  <c r="B218" i="3" s="1"/>
  <c r="A218" i="3"/>
  <c r="C216" i="3"/>
  <c r="F216" i="3" s="1"/>
  <c r="A219" i="2" l="1"/>
  <c r="C219" i="2" s="1"/>
  <c r="E218" i="3"/>
  <c r="D218" i="3"/>
  <c r="B219" i="3" s="1"/>
  <c r="A219" i="3"/>
  <c r="C217" i="3"/>
  <c r="F217" i="3" s="1"/>
  <c r="A220" i="2" l="1"/>
  <c r="C220" i="2" s="1"/>
  <c r="D219" i="3"/>
  <c r="B220" i="3" s="1"/>
  <c r="A220" i="3"/>
  <c r="E219" i="3"/>
  <c r="C218" i="3"/>
  <c r="F218" i="3" s="1"/>
  <c r="A221" i="2" l="1"/>
  <c r="C221" i="2" s="1"/>
  <c r="E220" i="3"/>
  <c r="D220" i="3"/>
  <c r="B221" i="3" s="1"/>
  <c r="A221" i="3"/>
  <c r="C219" i="3"/>
  <c r="F219" i="3" s="1"/>
  <c r="A222" i="2" l="1"/>
  <c r="C222" i="2" s="1"/>
  <c r="D221" i="3"/>
  <c r="B222" i="3" s="1"/>
  <c r="A222" i="3"/>
  <c r="E221" i="3"/>
  <c r="C220" i="3"/>
  <c r="F220" i="3" s="1"/>
  <c r="A223" i="2" l="1"/>
  <c r="C223" i="2" s="1"/>
  <c r="E222" i="3"/>
  <c r="D222" i="3"/>
  <c r="B223" i="3" s="1"/>
  <c r="A223" i="3"/>
  <c r="C221" i="3"/>
  <c r="F221" i="3" s="1"/>
  <c r="A224" i="2" l="1"/>
  <c r="C224" i="2" s="1"/>
  <c r="D223" i="3"/>
  <c r="B224" i="3" s="1"/>
  <c r="A224" i="3"/>
  <c r="E223" i="3"/>
  <c r="C222" i="3"/>
  <c r="F222" i="3" s="1"/>
  <c r="A225" i="2" l="1"/>
  <c r="C225" i="2" s="1"/>
  <c r="E224" i="3"/>
  <c r="D224" i="3"/>
  <c r="B225" i="3" s="1"/>
  <c r="A225" i="3"/>
  <c r="C223" i="3"/>
  <c r="F223" i="3" s="1"/>
  <c r="A226" i="2" l="1"/>
  <c r="C226" i="2" s="1"/>
  <c r="D225" i="3"/>
  <c r="B226" i="3" s="1"/>
  <c r="A226" i="3"/>
  <c r="E225" i="3"/>
  <c r="C224" i="3"/>
  <c r="F224" i="3" s="1"/>
  <c r="A227" i="2" l="1"/>
  <c r="C227" i="2" s="1"/>
  <c r="E226" i="3"/>
  <c r="D226" i="3"/>
  <c r="B227" i="3" s="1"/>
  <c r="A227" i="3"/>
  <c r="C225" i="3"/>
  <c r="F225" i="3" s="1"/>
  <c r="A228" i="2" l="1"/>
  <c r="C228" i="2" s="1"/>
  <c r="D227" i="3"/>
  <c r="B228" i="3" s="1"/>
  <c r="A228" i="3"/>
  <c r="E227" i="3"/>
  <c r="C226" i="3"/>
  <c r="F226" i="3" s="1"/>
  <c r="A229" i="2" l="1"/>
  <c r="C229" i="2" s="1"/>
  <c r="E228" i="3"/>
  <c r="D228" i="3"/>
  <c r="B229" i="3" s="1"/>
  <c r="A229" i="3"/>
  <c r="C227" i="3"/>
  <c r="F227" i="3" s="1"/>
  <c r="A230" i="2" l="1"/>
  <c r="C230" i="2" s="1"/>
  <c r="D229" i="3"/>
  <c r="B230" i="3" s="1"/>
  <c r="A230" i="3"/>
  <c r="E229" i="3"/>
  <c r="C228" i="3"/>
  <c r="F228" i="3" s="1"/>
  <c r="A231" i="2" l="1"/>
  <c r="C231" i="2" s="1"/>
  <c r="E230" i="3"/>
  <c r="D230" i="3"/>
  <c r="B231" i="3" s="1"/>
  <c r="A231" i="3"/>
  <c r="C229" i="3"/>
  <c r="F229" i="3" s="1"/>
  <c r="A232" i="2" l="1"/>
  <c r="C232" i="2" s="1"/>
  <c r="D231" i="3"/>
  <c r="B232" i="3" s="1"/>
  <c r="A232" i="3"/>
  <c r="E231" i="3"/>
  <c r="C230" i="3"/>
  <c r="F230" i="3" s="1"/>
  <c r="A233" i="2" l="1"/>
  <c r="C233" i="2" s="1"/>
  <c r="E232" i="3"/>
  <c r="D232" i="3"/>
  <c r="B233" i="3" s="1"/>
  <c r="A233" i="3"/>
  <c r="C231" i="3"/>
  <c r="F231" i="3" s="1"/>
  <c r="A234" i="2" l="1"/>
  <c r="C234" i="2" s="1"/>
  <c r="D233" i="3"/>
  <c r="B234" i="3" s="1"/>
  <c r="A234" i="3"/>
  <c r="E233" i="3"/>
  <c r="C232" i="3"/>
  <c r="F232" i="3" s="1"/>
  <c r="A235" i="2" l="1"/>
  <c r="C235" i="2" s="1"/>
  <c r="E234" i="3"/>
  <c r="D234" i="3"/>
  <c r="B235" i="3" s="1"/>
  <c r="A235" i="3"/>
  <c r="C233" i="3"/>
  <c r="F233" i="3" s="1"/>
  <c r="A236" i="2" l="1"/>
  <c r="C236" i="2" s="1"/>
  <c r="D235" i="3"/>
  <c r="B236" i="3" s="1"/>
  <c r="A236" i="3"/>
  <c r="E235" i="3"/>
  <c r="C234" i="3"/>
  <c r="F234" i="3" s="1"/>
  <c r="A237" i="2" l="1"/>
  <c r="C237" i="2" s="1"/>
  <c r="E236" i="3"/>
  <c r="D236" i="3"/>
  <c r="B237" i="3" s="1"/>
  <c r="A237" i="3"/>
  <c r="C235" i="3"/>
  <c r="F235" i="3" s="1"/>
  <c r="A238" i="2" l="1"/>
  <c r="C238" i="2" s="1"/>
  <c r="D237" i="3"/>
  <c r="B238" i="3" s="1"/>
  <c r="A238" i="3"/>
  <c r="E237" i="3"/>
  <c r="C236" i="3"/>
  <c r="F236" i="3" s="1"/>
  <c r="A239" i="2" l="1"/>
  <c r="C239" i="2" s="1"/>
  <c r="E238" i="3"/>
  <c r="D238" i="3"/>
  <c r="B239" i="3" s="1"/>
  <c r="A239" i="3"/>
  <c r="C237" i="3"/>
  <c r="F237" i="3" s="1"/>
  <c r="A240" i="2" l="1"/>
  <c r="C240" i="2" s="1"/>
  <c r="D239" i="3"/>
  <c r="B240" i="3" s="1"/>
  <c r="A240" i="3"/>
  <c r="E239" i="3"/>
  <c r="C238" i="3"/>
  <c r="F238" i="3" s="1"/>
  <c r="A241" i="2" l="1"/>
  <c r="C241" i="2" s="1"/>
  <c r="E240" i="3"/>
  <c r="D240" i="3"/>
  <c r="B241" i="3" s="1"/>
  <c r="A241" i="3"/>
  <c r="C239" i="3"/>
  <c r="F239" i="3" s="1"/>
  <c r="A242" i="2" l="1"/>
  <c r="C242" i="2" s="1"/>
  <c r="D241" i="3"/>
  <c r="B242" i="3" s="1"/>
  <c r="A242" i="3"/>
  <c r="E241" i="3"/>
  <c r="C240" i="3"/>
  <c r="F240" i="3" s="1"/>
  <c r="A243" i="2" l="1"/>
  <c r="C243" i="2" s="1"/>
  <c r="E242" i="3"/>
  <c r="D242" i="3"/>
  <c r="B243" i="3" s="1"/>
  <c r="A243" i="3"/>
  <c r="C241" i="3"/>
  <c r="F241" i="3" s="1"/>
  <c r="A244" i="2" l="1"/>
  <c r="C244" i="2" s="1"/>
  <c r="D243" i="3"/>
  <c r="B244" i="3" s="1"/>
  <c r="A244" i="3"/>
  <c r="E243" i="3"/>
  <c r="C242" i="3"/>
  <c r="F242" i="3" s="1"/>
  <c r="A245" i="2" l="1"/>
  <c r="C245" i="2" s="1"/>
  <c r="E244" i="3"/>
  <c r="D244" i="3"/>
  <c r="B245" i="3" s="1"/>
  <c r="A245" i="3"/>
  <c r="C243" i="3"/>
  <c r="F243" i="3" s="1"/>
  <c r="A246" i="2" l="1"/>
  <c r="C246" i="2" s="1"/>
  <c r="D245" i="3"/>
  <c r="B246" i="3" s="1"/>
  <c r="A246" i="3"/>
  <c r="E245" i="3"/>
  <c r="C244" i="3"/>
  <c r="F244" i="3" s="1"/>
  <c r="A247" i="2" l="1"/>
  <c r="C247" i="2" s="1"/>
  <c r="E246" i="3"/>
  <c r="D246" i="3"/>
  <c r="B247" i="3" s="1"/>
  <c r="A247" i="3"/>
  <c r="C245" i="3"/>
  <c r="F245" i="3" s="1"/>
  <c r="A248" i="2" l="1"/>
  <c r="C248" i="2" s="1"/>
  <c r="D247" i="3"/>
  <c r="B248" i="3" s="1"/>
  <c r="A248" i="3"/>
  <c r="E247" i="3"/>
  <c r="C246" i="3"/>
  <c r="F246" i="3" s="1"/>
  <c r="A249" i="2" l="1"/>
  <c r="C249" i="2" s="1"/>
  <c r="E248" i="3"/>
  <c r="D248" i="3"/>
  <c r="B249" i="3" s="1"/>
  <c r="A249" i="3"/>
  <c r="C247" i="3"/>
  <c r="F247" i="3" s="1"/>
  <c r="A250" i="2" l="1"/>
  <c r="C250" i="2" s="1"/>
  <c r="D249" i="3"/>
  <c r="B250" i="3" s="1"/>
  <c r="A250" i="3"/>
  <c r="E249" i="3"/>
  <c r="C248" i="3"/>
  <c r="F248" i="3" s="1"/>
  <c r="A251" i="2" l="1"/>
  <c r="C251" i="2" s="1"/>
  <c r="E250" i="3"/>
  <c r="D250" i="3"/>
  <c r="B251" i="3" s="1"/>
  <c r="A251" i="3"/>
  <c r="C249" i="3"/>
  <c r="F249" i="3" s="1"/>
  <c r="A252" i="2" l="1"/>
  <c r="C252" i="2" s="1"/>
  <c r="D251" i="3"/>
  <c r="B252" i="3" s="1"/>
  <c r="A252" i="3"/>
  <c r="E251" i="3"/>
  <c r="C250" i="3"/>
  <c r="F250" i="3" s="1"/>
  <c r="A253" i="2" l="1"/>
  <c r="C253" i="2" s="1"/>
  <c r="E252" i="3"/>
  <c r="D252" i="3"/>
  <c r="B253" i="3" s="1"/>
  <c r="A253" i="3"/>
  <c r="C251" i="3"/>
  <c r="F251" i="3" s="1"/>
  <c r="A254" i="2" l="1"/>
  <c r="C254" i="2" s="1"/>
  <c r="D253" i="3"/>
  <c r="B254" i="3" s="1"/>
  <c r="A254" i="3"/>
  <c r="E253" i="3"/>
  <c r="C252" i="3"/>
  <c r="F252" i="3" s="1"/>
  <c r="A255" i="2" l="1"/>
  <c r="C255" i="2" s="1"/>
  <c r="E254" i="3"/>
  <c r="D254" i="3"/>
  <c r="B255" i="3" s="1"/>
  <c r="A255" i="3"/>
  <c r="C253" i="3"/>
  <c r="F253" i="3" s="1"/>
  <c r="A256" i="2" l="1"/>
  <c r="C256" i="2" s="1"/>
  <c r="D255" i="3"/>
  <c r="B256" i="3" s="1"/>
  <c r="A256" i="3"/>
  <c r="E255" i="3"/>
  <c r="C254" i="3"/>
  <c r="F254" i="3" s="1"/>
  <c r="A257" i="2" l="1"/>
  <c r="C257" i="2" s="1"/>
  <c r="E256" i="3"/>
  <c r="D256" i="3"/>
  <c r="B257" i="3" s="1"/>
  <c r="A257" i="3"/>
  <c r="C255" i="3"/>
  <c r="F255" i="3" s="1"/>
  <c r="A258" i="2" l="1"/>
  <c r="C258" i="2" s="1"/>
  <c r="D257" i="3"/>
  <c r="B258" i="3" s="1"/>
  <c r="A258" i="3"/>
  <c r="E257" i="3"/>
  <c r="C256" i="3"/>
  <c r="F256" i="3" s="1"/>
  <c r="A259" i="2" l="1"/>
  <c r="C259" i="2" s="1"/>
  <c r="E258" i="3"/>
  <c r="D258" i="3"/>
  <c r="B259" i="3" s="1"/>
  <c r="A259" i="3"/>
  <c r="C257" i="3"/>
  <c r="F257" i="3" s="1"/>
  <c r="E259" i="3" l="1"/>
  <c r="A260" i="2"/>
  <c r="C260" i="2" s="1"/>
  <c r="D259" i="3"/>
  <c r="B260" i="3" s="1"/>
  <c r="A260" i="3"/>
  <c r="C258" i="3"/>
  <c r="F258" i="3" s="1"/>
  <c r="A261" i="2" l="1"/>
  <c r="C261" i="2" s="1"/>
  <c r="E260" i="3"/>
  <c r="D260" i="3"/>
  <c r="B261" i="3" s="1"/>
  <c r="A261" i="3"/>
  <c r="C259" i="3"/>
  <c r="F259" i="3" s="1"/>
  <c r="A262" i="2" l="1"/>
  <c r="C262" i="2" s="1"/>
  <c r="E261" i="3"/>
  <c r="D261" i="3"/>
  <c r="B262" i="3" s="1"/>
  <c r="A262" i="3"/>
  <c r="C260" i="3"/>
  <c r="F260" i="3" s="1"/>
  <c r="A263" i="2" l="1"/>
  <c r="C263" i="2" s="1"/>
  <c r="D262" i="3"/>
  <c r="B263" i="3" s="1"/>
  <c r="A263" i="3"/>
  <c r="E262" i="3"/>
  <c r="C261" i="3"/>
  <c r="F261" i="3" s="1"/>
  <c r="A264" i="2" l="1"/>
  <c r="C264" i="2" s="1"/>
  <c r="E263" i="3"/>
  <c r="D263" i="3"/>
  <c r="B264" i="3" s="1"/>
  <c r="A264" i="3"/>
  <c r="C262" i="3"/>
  <c r="F262" i="3" s="1"/>
  <c r="A265" i="2" l="1"/>
  <c r="C265" i="2" s="1"/>
  <c r="D264" i="3"/>
  <c r="B265" i="3" s="1"/>
  <c r="A265" i="3"/>
  <c r="E264" i="3"/>
  <c r="C263" i="3"/>
  <c r="F263" i="3" s="1"/>
  <c r="A266" i="2" l="1"/>
  <c r="C266" i="2" s="1"/>
  <c r="E265" i="3"/>
  <c r="D265" i="3"/>
  <c r="B266" i="3" s="1"/>
  <c r="A266" i="3"/>
  <c r="C264" i="3"/>
  <c r="F264" i="3" s="1"/>
  <c r="A267" i="2" l="1"/>
  <c r="C267" i="2" s="1"/>
  <c r="D266" i="3"/>
  <c r="B267" i="3" s="1"/>
  <c r="A267" i="3"/>
  <c r="E266" i="3"/>
  <c r="C265" i="3"/>
  <c r="F265" i="3" s="1"/>
  <c r="A268" i="2" l="1"/>
  <c r="C268" i="2" s="1"/>
  <c r="E267" i="3"/>
  <c r="D267" i="3"/>
  <c r="B268" i="3" s="1"/>
  <c r="A268" i="3"/>
  <c r="C266" i="3"/>
  <c r="F266" i="3" s="1"/>
  <c r="A269" i="2" l="1"/>
  <c r="C269" i="2" s="1"/>
  <c r="D268" i="3"/>
  <c r="B269" i="3" s="1"/>
  <c r="A269" i="3"/>
  <c r="E268" i="3"/>
  <c r="C267" i="3"/>
  <c r="F267" i="3" s="1"/>
  <c r="A270" i="2" l="1"/>
  <c r="C270" i="2" s="1"/>
  <c r="E269" i="3"/>
  <c r="D269" i="3"/>
  <c r="B270" i="3" s="1"/>
  <c r="A270" i="3"/>
  <c r="C268" i="3"/>
  <c r="F268" i="3" s="1"/>
  <c r="A271" i="2" l="1"/>
  <c r="C271" i="2" s="1"/>
  <c r="D270" i="3"/>
  <c r="B271" i="3" s="1"/>
  <c r="A271" i="3"/>
  <c r="E270" i="3"/>
  <c r="C269" i="3"/>
  <c r="F269" i="3" s="1"/>
  <c r="A272" i="2" l="1"/>
  <c r="C272" i="2" s="1"/>
  <c r="E271" i="3"/>
  <c r="D271" i="3"/>
  <c r="B272" i="3" s="1"/>
  <c r="A272" i="3"/>
  <c r="C270" i="3"/>
  <c r="F270" i="3" s="1"/>
  <c r="A273" i="2" l="1"/>
  <c r="C273" i="2" s="1"/>
  <c r="D272" i="3"/>
  <c r="B273" i="3" s="1"/>
  <c r="A273" i="3"/>
  <c r="E272" i="3"/>
  <c r="C271" i="3"/>
  <c r="F271" i="3" s="1"/>
  <c r="A274" i="2" l="1"/>
  <c r="C274" i="2" s="1"/>
  <c r="E273" i="3"/>
  <c r="D273" i="3"/>
  <c r="B274" i="3" s="1"/>
  <c r="A274" i="3"/>
  <c r="C272" i="3"/>
  <c r="F272" i="3" s="1"/>
  <c r="A275" i="2" l="1"/>
  <c r="C275" i="2" s="1"/>
  <c r="D274" i="3"/>
  <c r="B275" i="3" s="1"/>
  <c r="A275" i="3"/>
  <c r="E274" i="3"/>
  <c r="C273" i="3"/>
  <c r="F273" i="3" s="1"/>
  <c r="A276" i="2" l="1"/>
  <c r="C276" i="2" s="1"/>
  <c r="E275" i="3"/>
  <c r="D275" i="3"/>
  <c r="B276" i="3" s="1"/>
  <c r="A276" i="3"/>
  <c r="C274" i="3"/>
  <c r="F274" i="3" s="1"/>
  <c r="A277" i="2" l="1"/>
  <c r="C277" i="2" s="1"/>
  <c r="D276" i="3"/>
  <c r="B277" i="3" s="1"/>
  <c r="A277" i="3"/>
  <c r="E276" i="3"/>
  <c r="C275" i="3"/>
  <c r="F275" i="3" s="1"/>
  <c r="A278" i="2" l="1"/>
  <c r="C278" i="2" s="1"/>
  <c r="E277" i="3"/>
  <c r="D277" i="3"/>
  <c r="B278" i="3" s="1"/>
  <c r="A278" i="3"/>
  <c r="C276" i="3"/>
  <c r="F276" i="3" s="1"/>
  <c r="A279" i="2" l="1"/>
  <c r="C279" i="2" s="1"/>
  <c r="D278" i="3"/>
  <c r="B279" i="3" s="1"/>
  <c r="A279" i="3"/>
  <c r="E278" i="3"/>
  <c r="C277" i="3"/>
  <c r="F277" i="3" s="1"/>
  <c r="A280" i="2" l="1"/>
  <c r="C280" i="2" s="1"/>
  <c r="E279" i="3"/>
  <c r="D279" i="3"/>
  <c r="B280" i="3" s="1"/>
  <c r="A280" i="3"/>
  <c r="C278" i="3"/>
  <c r="F278" i="3" s="1"/>
  <c r="A281" i="2" l="1"/>
  <c r="C281" i="2" s="1"/>
  <c r="D280" i="3"/>
  <c r="B281" i="3" s="1"/>
  <c r="A281" i="3"/>
  <c r="E280" i="3"/>
  <c r="C279" i="3"/>
  <c r="F279" i="3" s="1"/>
  <c r="A282" i="2" l="1"/>
  <c r="C282" i="2" s="1"/>
  <c r="E281" i="3"/>
  <c r="D281" i="3"/>
  <c r="B282" i="3" s="1"/>
  <c r="A282" i="3"/>
  <c r="C280" i="3"/>
  <c r="F280" i="3" s="1"/>
  <c r="A283" i="2" l="1"/>
  <c r="C283" i="2" s="1"/>
  <c r="D282" i="3"/>
  <c r="B283" i="3" s="1"/>
  <c r="A283" i="3"/>
  <c r="E282" i="3"/>
  <c r="C281" i="3"/>
  <c r="F281" i="3" s="1"/>
  <c r="A284" i="2" l="1"/>
  <c r="C284" i="2" s="1"/>
  <c r="E283" i="3"/>
  <c r="D283" i="3"/>
  <c r="B284" i="3" s="1"/>
  <c r="A284" i="3"/>
  <c r="C282" i="3"/>
  <c r="F282" i="3" s="1"/>
  <c r="A285" i="2" l="1"/>
  <c r="C285" i="2" s="1"/>
  <c r="D284" i="3"/>
  <c r="B285" i="3" s="1"/>
  <c r="A285" i="3"/>
  <c r="E284" i="3"/>
  <c r="C283" i="3"/>
  <c r="F283" i="3" s="1"/>
  <c r="A286" i="2" l="1"/>
  <c r="C286" i="2" s="1"/>
  <c r="E285" i="3"/>
  <c r="D285" i="3"/>
  <c r="B286" i="3" s="1"/>
  <c r="A286" i="3"/>
  <c r="C284" i="3"/>
  <c r="F284" i="3" s="1"/>
  <c r="A287" i="2" l="1"/>
  <c r="C287" i="2" s="1"/>
  <c r="D286" i="3"/>
  <c r="B287" i="3" s="1"/>
  <c r="A287" i="3"/>
  <c r="E286" i="3"/>
  <c r="C285" i="3"/>
  <c r="F285" i="3" s="1"/>
  <c r="A288" i="2" l="1"/>
  <c r="C288" i="2" s="1"/>
  <c r="E287" i="3"/>
  <c r="D287" i="3"/>
  <c r="B288" i="3" s="1"/>
  <c r="A288" i="3"/>
  <c r="C286" i="3"/>
  <c r="F286" i="3" s="1"/>
  <c r="A289" i="2" l="1"/>
  <c r="C289" i="2" s="1"/>
  <c r="D288" i="3"/>
  <c r="B289" i="3" s="1"/>
  <c r="A289" i="3"/>
  <c r="E288" i="3"/>
  <c r="C287" i="3"/>
  <c r="F287" i="3" s="1"/>
  <c r="A290" i="2" l="1"/>
  <c r="C290" i="2" s="1"/>
  <c r="E289" i="3"/>
  <c r="D289" i="3"/>
  <c r="B290" i="3" s="1"/>
  <c r="A290" i="3"/>
  <c r="C288" i="3"/>
  <c r="F288" i="3" s="1"/>
  <c r="A291" i="2" l="1"/>
  <c r="C291" i="2" s="1"/>
  <c r="D290" i="3"/>
  <c r="B291" i="3" s="1"/>
  <c r="A291" i="3"/>
  <c r="E290" i="3"/>
  <c r="C289" i="3"/>
  <c r="F289" i="3" s="1"/>
  <c r="A292" i="2" l="1"/>
  <c r="C292" i="2" s="1"/>
  <c r="E291" i="3"/>
  <c r="D291" i="3"/>
  <c r="B292" i="3" s="1"/>
  <c r="A292" i="3"/>
  <c r="C290" i="3"/>
  <c r="F290" i="3" s="1"/>
  <c r="A293" i="2" l="1"/>
  <c r="C293" i="2" s="1"/>
  <c r="D292" i="3"/>
  <c r="B293" i="3" s="1"/>
  <c r="A293" i="3"/>
  <c r="E292" i="3"/>
  <c r="C291" i="3"/>
  <c r="F291" i="3" s="1"/>
  <c r="A294" i="2" l="1"/>
  <c r="C294" i="2" s="1"/>
  <c r="E293" i="3"/>
  <c r="D293" i="3"/>
  <c r="B294" i="3" s="1"/>
  <c r="A294" i="3"/>
  <c r="C292" i="3"/>
  <c r="F292" i="3" s="1"/>
  <c r="A295" i="2" l="1"/>
  <c r="C295" i="2" s="1"/>
  <c r="D294" i="3"/>
  <c r="B295" i="3" s="1"/>
  <c r="A295" i="3"/>
  <c r="E294" i="3"/>
  <c r="C293" i="3"/>
  <c r="F293" i="3" s="1"/>
  <c r="A296" i="2" l="1"/>
  <c r="C296" i="2" s="1"/>
  <c r="E295" i="3"/>
  <c r="D295" i="3"/>
  <c r="B296" i="3" s="1"/>
  <c r="A296" i="3"/>
  <c r="C294" i="3"/>
  <c r="F294" i="3" s="1"/>
  <c r="A297" i="2" l="1"/>
  <c r="C297" i="2" s="1"/>
  <c r="D296" i="3"/>
  <c r="B297" i="3" s="1"/>
  <c r="A297" i="3"/>
  <c r="E296" i="3"/>
  <c r="C295" i="3"/>
  <c r="F295" i="3" s="1"/>
  <c r="A298" i="2" l="1"/>
  <c r="C298" i="2" s="1"/>
  <c r="E297" i="3"/>
  <c r="D297" i="3"/>
  <c r="B298" i="3" s="1"/>
  <c r="A298" i="3"/>
  <c r="C296" i="3"/>
  <c r="F296" i="3" s="1"/>
  <c r="A299" i="2" l="1"/>
  <c r="C299" i="2" s="1"/>
  <c r="D298" i="3"/>
  <c r="B299" i="3" s="1"/>
  <c r="A299" i="3"/>
  <c r="E298" i="3"/>
  <c r="C297" i="3"/>
  <c r="F297" i="3" s="1"/>
  <c r="A300" i="2" l="1"/>
  <c r="C300" i="2" s="1"/>
  <c r="E299" i="3"/>
  <c r="D299" i="3"/>
  <c r="B300" i="3" s="1"/>
  <c r="A300" i="3"/>
  <c r="C298" i="3"/>
  <c r="F298" i="3" s="1"/>
  <c r="A301" i="2" l="1"/>
  <c r="C301" i="2" s="1"/>
  <c r="D300" i="3"/>
  <c r="B301" i="3" s="1"/>
  <c r="A301" i="3"/>
  <c r="E300" i="3"/>
  <c r="C299" i="3"/>
  <c r="F299" i="3" s="1"/>
  <c r="A302" i="2" l="1"/>
  <c r="C302" i="2" s="1"/>
  <c r="E301" i="3"/>
  <c r="D301" i="3"/>
  <c r="B302" i="3" s="1"/>
  <c r="A302" i="3"/>
  <c r="C300" i="3"/>
  <c r="F300" i="3" s="1"/>
  <c r="A303" i="2" l="1"/>
  <c r="C303" i="2" s="1"/>
  <c r="D302" i="3"/>
  <c r="B303" i="3" s="1"/>
  <c r="A303" i="3"/>
  <c r="E302" i="3"/>
  <c r="C301" i="3"/>
  <c r="F301" i="3" s="1"/>
  <c r="A304" i="2" l="1"/>
  <c r="C304" i="2" s="1"/>
  <c r="E303" i="3"/>
  <c r="D303" i="3"/>
  <c r="B304" i="3" s="1"/>
  <c r="A304" i="3"/>
  <c r="C302" i="3"/>
  <c r="F302" i="3" s="1"/>
  <c r="A305" i="2" l="1"/>
  <c r="C305" i="2" s="1"/>
  <c r="D304" i="3"/>
  <c r="B305" i="3" s="1"/>
  <c r="A305" i="3"/>
  <c r="E304" i="3"/>
  <c r="C303" i="3"/>
  <c r="F303" i="3" s="1"/>
  <c r="A306" i="2" l="1"/>
  <c r="C306" i="2" s="1"/>
  <c r="E305" i="3"/>
  <c r="D305" i="3"/>
  <c r="B306" i="3" s="1"/>
  <c r="A306" i="3"/>
  <c r="C304" i="3"/>
  <c r="F304" i="3" s="1"/>
  <c r="A307" i="2" l="1"/>
  <c r="C307" i="2" s="1"/>
  <c r="D306" i="3"/>
  <c r="B307" i="3" s="1"/>
  <c r="A307" i="3"/>
  <c r="E306" i="3"/>
  <c r="C305" i="3"/>
  <c r="F305" i="3" s="1"/>
  <c r="A308" i="2" l="1"/>
  <c r="C308" i="2" s="1"/>
  <c r="E307" i="3"/>
  <c r="D307" i="3"/>
  <c r="B308" i="3" s="1"/>
  <c r="A308" i="3"/>
  <c r="C306" i="3"/>
  <c r="F306" i="3" s="1"/>
  <c r="A309" i="2" l="1"/>
  <c r="C309" i="2" s="1"/>
  <c r="D308" i="3"/>
  <c r="B309" i="3" s="1"/>
  <c r="A309" i="3"/>
  <c r="E308" i="3"/>
  <c r="C307" i="3"/>
  <c r="F307" i="3" s="1"/>
  <c r="A310" i="2" l="1"/>
  <c r="C310" i="2" s="1"/>
  <c r="E309" i="3"/>
  <c r="D309" i="3"/>
  <c r="B310" i="3" s="1"/>
  <c r="A310" i="3"/>
  <c r="C308" i="3"/>
  <c r="F308" i="3" s="1"/>
  <c r="A311" i="2" l="1"/>
  <c r="C311" i="2" s="1"/>
  <c r="D310" i="3"/>
  <c r="B311" i="3" s="1"/>
  <c r="A311" i="3"/>
  <c r="E310" i="3"/>
  <c r="C309" i="3"/>
  <c r="F309" i="3" s="1"/>
  <c r="A312" i="2" l="1"/>
  <c r="C312" i="2" s="1"/>
  <c r="E311" i="3"/>
  <c r="D311" i="3"/>
  <c r="B312" i="3" s="1"/>
  <c r="A312" i="3"/>
  <c r="C310" i="3"/>
  <c r="F310" i="3" s="1"/>
  <c r="A313" i="2" l="1"/>
  <c r="C313" i="2" s="1"/>
  <c r="D312" i="3"/>
  <c r="B313" i="3" s="1"/>
  <c r="A313" i="3"/>
  <c r="E312" i="3"/>
  <c r="C311" i="3"/>
  <c r="F311" i="3" s="1"/>
  <c r="A314" i="2" l="1"/>
  <c r="C314" i="2" s="1"/>
  <c r="E313" i="3"/>
  <c r="D313" i="3"/>
  <c r="B314" i="3" s="1"/>
  <c r="A314" i="3"/>
  <c r="C312" i="3"/>
  <c r="F312" i="3" s="1"/>
  <c r="A315" i="2" l="1"/>
  <c r="C315" i="2" s="1"/>
  <c r="D314" i="3"/>
  <c r="B315" i="3" s="1"/>
  <c r="A315" i="3"/>
  <c r="E314" i="3"/>
  <c r="C313" i="3"/>
  <c r="F313" i="3" s="1"/>
  <c r="A316" i="2" l="1"/>
  <c r="C316" i="2" s="1"/>
  <c r="E315" i="3"/>
  <c r="D315" i="3"/>
  <c r="B316" i="3" s="1"/>
  <c r="A316" i="3"/>
  <c r="C314" i="3"/>
  <c r="F314" i="3" s="1"/>
  <c r="A317" i="2" l="1"/>
  <c r="C317" i="2" s="1"/>
  <c r="D316" i="3"/>
  <c r="B317" i="3" s="1"/>
  <c r="A317" i="3"/>
  <c r="E316" i="3"/>
  <c r="C315" i="3"/>
  <c r="F315" i="3" s="1"/>
  <c r="A318" i="2" l="1"/>
  <c r="C318" i="2" s="1"/>
  <c r="D317" i="3"/>
  <c r="B318" i="3" s="1"/>
  <c r="A318" i="3"/>
  <c r="E317" i="3"/>
  <c r="C316" i="3"/>
  <c r="F316" i="3" s="1"/>
  <c r="A319" i="2" l="1"/>
  <c r="C319" i="2" s="1"/>
  <c r="E318" i="3"/>
  <c r="D318" i="3"/>
  <c r="B319" i="3" s="1"/>
  <c r="A319" i="3"/>
  <c r="C317" i="3"/>
  <c r="F317" i="3" s="1"/>
  <c r="A320" i="2" l="1"/>
  <c r="C320" i="2" s="1"/>
  <c r="D319" i="3"/>
  <c r="B320" i="3" s="1"/>
  <c r="A320" i="3"/>
  <c r="E319" i="3"/>
  <c r="C318" i="3"/>
  <c r="F318" i="3" s="1"/>
  <c r="A321" i="2" l="1"/>
  <c r="C321" i="2" s="1"/>
  <c r="E320" i="3"/>
  <c r="D320" i="3"/>
  <c r="B321" i="3" s="1"/>
  <c r="A321" i="3"/>
  <c r="C319" i="3"/>
  <c r="F319" i="3" s="1"/>
  <c r="A322" i="2" l="1"/>
  <c r="C322" i="2" s="1"/>
  <c r="D321" i="3"/>
  <c r="B322" i="3" s="1"/>
  <c r="A322" i="3"/>
  <c r="E321" i="3"/>
  <c r="C320" i="3"/>
  <c r="F320" i="3" s="1"/>
  <c r="A323" i="2" l="1"/>
  <c r="C323" i="2" s="1"/>
  <c r="E322" i="3"/>
  <c r="D322" i="3"/>
  <c r="B323" i="3" s="1"/>
  <c r="A323" i="3"/>
  <c r="C321" i="3"/>
  <c r="F321" i="3" s="1"/>
  <c r="A324" i="2" l="1"/>
  <c r="C324" i="2" s="1"/>
  <c r="D323" i="3"/>
  <c r="B324" i="3" s="1"/>
  <c r="A324" i="3"/>
  <c r="E323" i="3"/>
  <c r="C322" i="3"/>
  <c r="F322" i="3" s="1"/>
  <c r="A325" i="2" l="1"/>
  <c r="C325" i="2" s="1"/>
  <c r="E324" i="3"/>
  <c r="D324" i="3"/>
  <c r="B325" i="3" s="1"/>
  <c r="A325" i="3"/>
  <c r="C323" i="3"/>
  <c r="F323" i="3" s="1"/>
  <c r="A326" i="2" l="1"/>
  <c r="C326" i="2" s="1"/>
  <c r="D325" i="3"/>
  <c r="B326" i="3" s="1"/>
  <c r="A326" i="3"/>
  <c r="E325" i="3"/>
  <c r="C324" i="3"/>
  <c r="F324" i="3" s="1"/>
  <c r="A327" i="2" l="1"/>
  <c r="C327" i="2" s="1"/>
  <c r="E326" i="3"/>
  <c r="D326" i="3"/>
  <c r="B327" i="3" s="1"/>
  <c r="A327" i="3"/>
  <c r="C325" i="3"/>
  <c r="F325" i="3" s="1"/>
  <c r="A328" i="2" l="1"/>
  <c r="C328" i="2" s="1"/>
  <c r="D327" i="3"/>
  <c r="B328" i="3" s="1"/>
  <c r="A328" i="3"/>
  <c r="E327" i="3"/>
  <c r="C326" i="3"/>
  <c r="F326" i="3" s="1"/>
  <c r="A329" i="2" l="1"/>
  <c r="C329" i="2" s="1"/>
  <c r="E328" i="3"/>
  <c r="D328" i="3"/>
  <c r="B329" i="3" s="1"/>
  <c r="A329" i="3"/>
  <c r="C327" i="3"/>
  <c r="F327" i="3" s="1"/>
  <c r="A330" i="2" l="1"/>
  <c r="C330" i="2" s="1"/>
  <c r="D329" i="3"/>
  <c r="B330" i="3" s="1"/>
  <c r="A330" i="3"/>
  <c r="E329" i="3"/>
  <c r="C328" i="3"/>
  <c r="F328" i="3" s="1"/>
  <c r="A331" i="2" l="1"/>
  <c r="C331" i="2" s="1"/>
  <c r="E330" i="3"/>
  <c r="D330" i="3"/>
  <c r="B331" i="3" s="1"/>
  <c r="A331" i="3"/>
  <c r="C329" i="3"/>
  <c r="F329" i="3" s="1"/>
  <c r="A332" i="2" l="1"/>
  <c r="C332" i="2" s="1"/>
  <c r="D331" i="3"/>
  <c r="B332" i="3" s="1"/>
  <c r="A332" i="3"/>
  <c r="E331" i="3"/>
  <c r="C330" i="3"/>
  <c r="F330" i="3" s="1"/>
  <c r="A333" i="2" l="1"/>
  <c r="C333" i="2" s="1"/>
  <c r="E332" i="3"/>
  <c r="D332" i="3"/>
  <c r="B333" i="3" s="1"/>
  <c r="A333" i="3"/>
  <c r="C331" i="3"/>
  <c r="F331" i="3" s="1"/>
  <c r="A334" i="2" l="1"/>
  <c r="C334" i="2" s="1"/>
  <c r="D333" i="3"/>
  <c r="B334" i="3" s="1"/>
  <c r="A334" i="3"/>
  <c r="E333" i="3"/>
  <c r="C332" i="3"/>
  <c r="F332" i="3" s="1"/>
  <c r="A335" i="2" l="1"/>
  <c r="C335" i="2" s="1"/>
  <c r="E334" i="3"/>
  <c r="D334" i="3"/>
  <c r="B335" i="3" s="1"/>
  <c r="A335" i="3"/>
  <c r="C333" i="3"/>
  <c r="F333" i="3" s="1"/>
  <c r="A336" i="2" l="1"/>
  <c r="C336" i="2" s="1"/>
  <c r="D335" i="3"/>
  <c r="B336" i="3" s="1"/>
  <c r="A336" i="3"/>
  <c r="E335" i="3"/>
  <c r="C334" i="3"/>
  <c r="F334" i="3" s="1"/>
  <c r="A337" i="2" l="1"/>
  <c r="C337" i="2" s="1"/>
  <c r="E336" i="3"/>
  <c r="D336" i="3"/>
  <c r="B337" i="3" s="1"/>
  <c r="A337" i="3"/>
  <c r="C335" i="3"/>
  <c r="F335" i="3" s="1"/>
  <c r="A338" i="2" l="1"/>
  <c r="C338" i="2" s="1"/>
  <c r="D337" i="3"/>
  <c r="B338" i="3" s="1"/>
  <c r="A338" i="3"/>
  <c r="E337" i="3"/>
  <c r="C336" i="3"/>
  <c r="F336" i="3" s="1"/>
  <c r="A339" i="2" l="1"/>
  <c r="C339" i="2" s="1"/>
  <c r="E338" i="3"/>
  <c r="D338" i="3"/>
  <c r="B339" i="3" s="1"/>
  <c r="A339" i="3"/>
  <c r="C337" i="3"/>
  <c r="F337" i="3" s="1"/>
  <c r="A340" i="2" l="1"/>
  <c r="C340" i="2" s="1"/>
  <c r="D339" i="3"/>
  <c r="B340" i="3" s="1"/>
  <c r="A340" i="3"/>
  <c r="E339" i="3"/>
  <c r="C338" i="3"/>
  <c r="F338" i="3" s="1"/>
  <c r="A341" i="2" l="1"/>
  <c r="C341" i="2" s="1"/>
  <c r="E340" i="3"/>
  <c r="D340" i="3"/>
  <c r="B341" i="3" s="1"/>
  <c r="A341" i="3"/>
  <c r="C339" i="3"/>
  <c r="F339" i="3" s="1"/>
  <c r="A342" i="2" l="1"/>
  <c r="C342" i="2" s="1"/>
  <c r="D341" i="3"/>
  <c r="B342" i="3" s="1"/>
  <c r="A342" i="3"/>
  <c r="E341" i="3"/>
  <c r="C340" i="3"/>
  <c r="F340" i="3" s="1"/>
  <c r="A343" i="2" l="1"/>
  <c r="C343" i="2" s="1"/>
  <c r="E342" i="3"/>
  <c r="D342" i="3"/>
  <c r="B343" i="3" s="1"/>
  <c r="A343" i="3"/>
  <c r="C341" i="3"/>
  <c r="F341" i="3" s="1"/>
  <c r="A344" i="2" l="1"/>
  <c r="C344" i="2" s="1"/>
  <c r="D343" i="3"/>
  <c r="B344" i="3" s="1"/>
  <c r="A344" i="3"/>
  <c r="E343" i="3"/>
  <c r="C342" i="3"/>
  <c r="F342" i="3" s="1"/>
  <c r="A345" i="2" l="1"/>
  <c r="C345" i="2" s="1"/>
  <c r="D344" i="3"/>
  <c r="B345" i="3" s="1"/>
  <c r="A345" i="3"/>
  <c r="E344" i="3"/>
  <c r="C343" i="3"/>
  <c r="F343" i="3" s="1"/>
  <c r="A346" i="2" l="1"/>
  <c r="C346" i="2" s="1"/>
  <c r="D345" i="3"/>
  <c r="B346" i="3" s="1"/>
  <c r="A346" i="3"/>
  <c r="E345" i="3"/>
  <c r="C344" i="3"/>
  <c r="F344" i="3" s="1"/>
  <c r="A347" i="2" l="1"/>
  <c r="C347" i="2" s="1"/>
  <c r="E346" i="3"/>
  <c r="D346" i="3"/>
  <c r="B347" i="3" s="1"/>
  <c r="A347" i="3"/>
  <c r="C345" i="3"/>
  <c r="F345" i="3" s="1"/>
  <c r="A348" i="2" l="1"/>
  <c r="C348" i="2" s="1"/>
  <c r="D347" i="3"/>
  <c r="B348" i="3" s="1"/>
  <c r="A348" i="3"/>
  <c r="E347" i="3"/>
  <c r="C346" i="3"/>
  <c r="F346" i="3" s="1"/>
  <c r="A349" i="2" l="1"/>
  <c r="C349" i="2" s="1"/>
  <c r="E348" i="3"/>
  <c r="D348" i="3"/>
  <c r="B349" i="3" s="1"/>
  <c r="A349" i="3"/>
  <c r="C347" i="3"/>
  <c r="F347" i="3" s="1"/>
  <c r="A350" i="2" l="1"/>
  <c r="C350" i="2" s="1"/>
  <c r="D349" i="3"/>
  <c r="B350" i="3" s="1"/>
  <c r="A350" i="3"/>
  <c r="E349" i="3"/>
  <c r="C348" i="3"/>
  <c r="F348" i="3" s="1"/>
  <c r="A351" i="2" l="1"/>
  <c r="C351" i="2" s="1"/>
  <c r="E350" i="3"/>
  <c r="D350" i="3"/>
  <c r="B351" i="3" s="1"/>
  <c r="A351" i="3"/>
  <c r="C349" i="3"/>
  <c r="F349" i="3" s="1"/>
  <c r="A352" i="2" l="1"/>
  <c r="C352" i="2" s="1"/>
  <c r="D351" i="3"/>
  <c r="B352" i="3" s="1"/>
  <c r="A352" i="3"/>
  <c r="E351" i="3"/>
  <c r="C350" i="3"/>
  <c r="F350" i="3" s="1"/>
  <c r="A353" i="2" l="1"/>
  <c r="C353" i="2" s="1"/>
  <c r="E352" i="3"/>
  <c r="D352" i="3"/>
  <c r="B353" i="3" s="1"/>
  <c r="A353" i="3"/>
  <c r="C351" i="3"/>
  <c r="F351" i="3" s="1"/>
  <c r="A354" i="2" l="1"/>
  <c r="C354" i="2" s="1"/>
  <c r="D353" i="3"/>
  <c r="B354" i="3" s="1"/>
  <c r="A354" i="3"/>
  <c r="E353" i="3"/>
  <c r="C352" i="3"/>
  <c r="F352" i="3" s="1"/>
  <c r="A355" i="2" l="1"/>
  <c r="C355" i="2" s="1"/>
  <c r="E354" i="3"/>
  <c r="D354" i="3"/>
  <c r="B355" i="3" s="1"/>
  <c r="A355" i="3"/>
  <c r="C353" i="3"/>
  <c r="F353" i="3" s="1"/>
  <c r="A356" i="2" l="1"/>
  <c r="C356" i="2" s="1"/>
  <c r="D355" i="3"/>
  <c r="B356" i="3" s="1"/>
  <c r="A356" i="3"/>
  <c r="E355" i="3"/>
  <c r="C354" i="3"/>
  <c r="F354" i="3" s="1"/>
  <c r="A357" i="2" l="1"/>
  <c r="C357" i="2" s="1"/>
  <c r="E356" i="3"/>
  <c r="D356" i="3"/>
  <c r="B357" i="3" s="1"/>
  <c r="A357" i="3"/>
  <c r="C355" i="3"/>
  <c r="F355" i="3" s="1"/>
  <c r="A358" i="2" l="1"/>
  <c r="C358" i="2" s="1"/>
  <c r="D357" i="3"/>
  <c r="B358" i="3" s="1"/>
  <c r="A358" i="3"/>
  <c r="E357" i="3"/>
  <c r="C356" i="3"/>
  <c r="F356" i="3" s="1"/>
  <c r="A359" i="2" l="1"/>
  <c r="C359" i="2" s="1"/>
  <c r="D358" i="3"/>
  <c r="B359" i="3" s="1"/>
  <c r="A359" i="3"/>
  <c r="E358" i="3"/>
  <c r="C357" i="3"/>
  <c r="F357" i="3" s="1"/>
  <c r="A360" i="2" l="1"/>
  <c r="C360" i="2" s="1"/>
  <c r="E359" i="3"/>
  <c r="D359" i="3"/>
  <c r="B360" i="3" s="1"/>
  <c r="A360" i="3"/>
  <c r="C358" i="3"/>
  <c r="F358" i="3" s="1"/>
  <c r="A361" i="2" l="1"/>
  <c r="C361" i="2" s="1"/>
  <c r="D360" i="3"/>
  <c r="B361" i="3" s="1"/>
  <c r="A361" i="3"/>
  <c r="E360" i="3"/>
  <c r="C359" i="3"/>
  <c r="F359" i="3" s="1"/>
  <c r="A362" i="2" l="1"/>
  <c r="C362" i="2" s="1"/>
  <c r="E361" i="3"/>
  <c r="D361" i="3"/>
  <c r="B362" i="3" s="1"/>
  <c r="A362" i="3"/>
  <c r="C360" i="3"/>
  <c r="F360" i="3" s="1"/>
  <c r="A363" i="2" l="1"/>
  <c r="C363" i="2" s="1"/>
  <c r="D362" i="3"/>
  <c r="B363" i="3" s="1"/>
  <c r="A363" i="3"/>
  <c r="E362" i="3"/>
  <c r="C361" i="3"/>
  <c r="F361" i="3" s="1"/>
  <c r="A364" i="2" l="1"/>
  <c r="C364" i="2" s="1"/>
  <c r="E363" i="3"/>
  <c r="D363" i="3"/>
  <c r="B364" i="3" s="1"/>
  <c r="A364" i="3"/>
  <c r="C362" i="3"/>
  <c r="F362" i="3" s="1"/>
  <c r="A365" i="2" l="1"/>
  <c r="C365" i="2" s="1"/>
  <c r="D364" i="3"/>
  <c r="B365" i="3" s="1"/>
  <c r="A365" i="3"/>
  <c r="E364" i="3"/>
  <c r="C363" i="3"/>
  <c r="F363" i="3" s="1"/>
  <c r="A366" i="2" l="1"/>
  <c r="C366" i="2" s="1"/>
  <c r="E365" i="3"/>
  <c r="D365" i="3"/>
  <c r="B366" i="3" s="1"/>
  <c r="A366" i="3"/>
  <c r="C364" i="3"/>
  <c r="F364" i="3" s="1"/>
  <c r="A367" i="2" l="1"/>
  <c r="C367" i="2" s="1"/>
  <c r="D366" i="3"/>
  <c r="B367" i="3" s="1"/>
  <c r="A367" i="3"/>
  <c r="E366" i="3"/>
  <c r="C365" i="3"/>
  <c r="F365" i="3" s="1"/>
  <c r="A368" i="2" l="1"/>
  <c r="C368" i="2" s="1"/>
  <c r="E367" i="3"/>
  <c r="D367" i="3"/>
  <c r="B368" i="3" s="1"/>
  <c r="A368" i="3"/>
  <c r="C366" i="3"/>
  <c r="F366" i="3" s="1"/>
  <c r="A369" i="2" l="1"/>
  <c r="C369" i="2" s="1"/>
  <c r="D368" i="3"/>
  <c r="B369" i="3" s="1"/>
  <c r="A369" i="3"/>
  <c r="E368" i="3"/>
  <c r="C367" i="3"/>
  <c r="F367" i="3" s="1"/>
  <c r="A370" i="2" l="1"/>
  <c r="C370" i="2" s="1"/>
  <c r="E369" i="3"/>
  <c r="D369" i="3"/>
  <c r="B370" i="3" s="1"/>
  <c r="A370" i="3"/>
  <c r="C368" i="3"/>
  <c r="F368" i="3" s="1"/>
  <c r="A371" i="2" l="1"/>
  <c r="C371" i="2" s="1"/>
  <c r="D370" i="3"/>
  <c r="B371" i="3" s="1"/>
  <c r="A371" i="3"/>
  <c r="E370" i="3"/>
  <c r="C369" i="3"/>
  <c r="F369" i="3" s="1"/>
  <c r="A372" i="2" l="1"/>
  <c r="E371" i="3"/>
  <c r="D371" i="3"/>
  <c r="B372" i="3" s="1"/>
  <c r="A372" i="3"/>
  <c r="C370" i="3"/>
  <c r="F370" i="3" s="1"/>
  <c r="C372" i="2" l="1"/>
  <c r="A373" i="2"/>
  <c r="D372" i="3"/>
  <c r="D433" i="3" s="1"/>
  <c r="A373" i="3"/>
  <c r="A374" i="3" s="1"/>
  <c r="A375" i="3" s="1"/>
  <c r="A376" i="3" s="1"/>
  <c r="A377" i="3" s="1"/>
  <c r="A378" i="3" s="1"/>
  <c r="A379" i="3" s="1"/>
  <c r="A380" i="3" s="1"/>
  <c r="A381" i="3" s="1"/>
  <c r="A382" i="3" s="1"/>
  <c r="A383" i="3" s="1"/>
  <c r="A384" i="3" s="1"/>
  <c r="A385" i="3" s="1"/>
  <c r="A386" i="3" s="1"/>
  <c r="A387" i="3" s="1"/>
  <c r="A388" i="3" s="1"/>
  <c r="A389" i="3" s="1"/>
  <c r="A390" i="3" s="1"/>
  <c r="A391" i="3" s="1"/>
  <c r="A392" i="3" s="1"/>
  <c r="A393" i="3" s="1"/>
  <c r="A394" i="3" s="1"/>
  <c r="A395" i="3" s="1"/>
  <c r="A396" i="3" s="1"/>
  <c r="A397" i="3" s="1"/>
  <c r="A398" i="3" s="1"/>
  <c r="A399" i="3" s="1"/>
  <c r="A400" i="3" s="1"/>
  <c r="A401" i="3" s="1"/>
  <c r="A402" i="3" s="1"/>
  <c r="A403" i="3" s="1"/>
  <c r="A404" i="3" s="1"/>
  <c r="A405" i="3" s="1"/>
  <c r="A406" i="3" s="1"/>
  <c r="A407" i="3" s="1"/>
  <c r="A408" i="3" s="1"/>
  <c r="A409" i="3" s="1"/>
  <c r="A410" i="3" s="1"/>
  <c r="A411" i="3" s="1"/>
  <c r="A412" i="3" s="1"/>
  <c r="A413" i="3" s="1"/>
  <c r="A414" i="3" s="1"/>
  <c r="A415" i="3" s="1"/>
  <c r="A416" i="3" s="1"/>
  <c r="A417" i="3" s="1"/>
  <c r="A418" i="3" s="1"/>
  <c r="A419" i="3" s="1"/>
  <c r="A420" i="3" s="1"/>
  <c r="A421" i="3" s="1"/>
  <c r="A422" i="3" s="1"/>
  <c r="A423" i="3" s="1"/>
  <c r="A424" i="3" s="1"/>
  <c r="A425" i="3" s="1"/>
  <c r="A426" i="3" s="1"/>
  <c r="A427" i="3" s="1"/>
  <c r="A428" i="3" s="1"/>
  <c r="A429" i="3" s="1"/>
  <c r="A430" i="3" s="1"/>
  <c r="A431" i="3" s="1"/>
  <c r="A432" i="3" s="1"/>
  <c r="E372" i="3"/>
  <c r="C371" i="3"/>
  <c r="F371" i="3" s="1"/>
  <c r="A374" i="2" l="1"/>
  <c r="C373" i="2"/>
  <c r="F373" i="2" s="1"/>
  <c r="B373" i="3"/>
  <c r="B374" i="3" s="1"/>
  <c r="B375" i="3" s="1"/>
  <c r="B376" i="3" s="1"/>
  <c r="B377" i="3" s="1"/>
  <c r="B378" i="3" s="1"/>
  <c r="B379" i="3" s="1"/>
  <c r="B380" i="3" s="1"/>
  <c r="B381" i="3" s="1"/>
  <c r="B382" i="3" s="1"/>
  <c r="B383" i="3" s="1"/>
  <c r="B384" i="3" s="1"/>
  <c r="B385" i="3" s="1"/>
  <c r="B386" i="3" s="1"/>
  <c r="B387" i="3" s="1"/>
  <c r="B388" i="3" s="1"/>
  <c r="B389" i="3" s="1"/>
  <c r="B390" i="3" s="1"/>
  <c r="B391" i="3" s="1"/>
  <c r="B392" i="3" s="1"/>
  <c r="B393" i="3" s="1"/>
  <c r="B394" i="3" s="1"/>
  <c r="B395" i="3" s="1"/>
  <c r="B396" i="3" s="1"/>
  <c r="B397" i="3" s="1"/>
  <c r="B398" i="3" s="1"/>
  <c r="B399" i="3" s="1"/>
  <c r="B400" i="3" s="1"/>
  <c r="B401" i="3" s="1"/>
  <c r="B402" i="3" s="1"/>
  <c r="B403" i="3" s="1"/>
  <c r="B404" i="3" s="1"/>
  <c r="B405" i="3" s="1"/>
  <c r="B406" i="3" s="1"/>
  <c r="B407" i="3" s="1"/>
  <c r="B408" i="3" s="1"/>
  <c r="B409" i="3" s="1"/>
  <c r="B410" i="3" s="1"/>
  <c r="B411" i="3" s="1"/>
  <c r="B412" i="3" s="1"/>
  <c r="B413" i="3" s="1"/>
  <c r="B414" i="3" s="1"/>
  <c r="B415" i="3" s="1"/>
  <c r="B416" i="3" s="1"/>
  <c r="B417" i="3" s="1"/>
  <c r="B418" i="3" s="1"/>
  <c r="B419" i="3" s="1"/>
  <c r="B420" i="3" s="1"/>
  <c r="B421" i="3" s="1"/>
  <c r="B422" i="3" s="1"/>
  <c r="B423" i="3" s="1"/>
  <c r="B424" i="3" s="1"/>
  <c r="B425" i="3" s="1"/>
  <c r="B426" i="3" s="1"/>
  <c r="B427" i="3" s="1"/>
  <c r="B428" i="3" s="1"/>
  <c r="B429" i="3" s="1"/>
  <c r="B430" i="3" s="1"/>
  <c r="B431" i="3" s="1"/>
  <c r="B432" i="3" s="1"/>
  <c r="E433" i="3"/>
  <c r="C372" i="3"/>
  <c r="G14" i="1" l="1"/>
  <c r="G11" i="1"/>
  <c r="A375" i="2"/>
  <c r="C374" i="2"/>
  <c r="F374" i="2" s="1"/>
  <c r="E373" i="3"/>
  <c r="F372" i="3"/>
  <c r="F433" i="3" s="1"/>
  <c r="C433" i="3"/>
  <c r="A376" i="2" l="1"/>
  <c r="C375" i="2"/>
  <c r="F375" i="2" s="1"/>
  <c r="E374" i="3"/>
  <c r="C373" i="3"/>
  <c r="F373" i="3" s="1"/>
  <c r="A377" i="2" l="1"/>
  <c r="C376" i="2"/>
  <c r="F376" i="2" s="1"/>
  <c r="E375" i="3"/>
  <c r="C374" i="3"/>
  <c r="F374" i="3" s="1"/>
  <c r="A378" i="2" l="1"/>
  <c r="C377" i="2"/>
  <c r="F377" i="2" s="1"/>
  <c r="C375" i="3"/>
  <c r="F375" i="3" s="1"/>
  <c r="E376" i="3"/>
  <c r="A379" i="2" l="1"/>
  <c r="C378" i="2"/>
  <c r="F378" i="2" s="1"/>
  <c r="E377" i="3"/>
  <c r="C376" i="3"/>
  <c r="F376" i="3" s="1"/>
  <c r="A380" i="2" l="1"/>
  <c r="C379" i="2"/>
  <c r="F379" i="2" s="1"/>
  <c r="C377" i="3"/>
  <c r="F377" i="3" s="1"/>
  <c r="E378" i="3"/>
  <c r="A381" i="2" l="1"/>
  <c r="C380" i="2"/>
  <c r="F380" i="2" s="1"/>
  <c r="C378" i="3"/>
  <c r="F378" i="3" s="1"/>
  <c r="E379" i="3"/>
  <c r="A382" i="2" l="1"/>
  <c r="C381" i="2"/>
  <c r="F381" i="2" s="1"/>
  <c r="E380" i="3"/>
  <c r="C379" i="3"/>
  <c r="F379" i="3" s="1"/>
  <c r="A383" i="2" l="1"/>
  <c r="C382" i="2"/>
  <c r="F382" i="2" s="1"/>
  <c r="E381" i="3"/>
  <c r="C380" i="3"/>
  <c r="F380" i="3" s="1"/>
  <c r="A384" i="2" l="1"/>
  <c r="C383" i="2"/>
  <c r="F383" i="2" s="1"/>
  <c r="C381" i="3"/>
  <c r="F381" i="3" s="1"/>
  <c r="E382" i="3"/>
  <c r="A385" i="2" l="1"/>
  <c r="C384" i="2"/>
  <c r="F384" i="2" s="1"/>
  <c r="C382" i="3"/>
  <c r="F382" i="3" s="1"/>
  <c r="E383" i="3"/>
  <c r="A386" i="2" l="1"/>
  <c r="C385" i="2"/>
  <c r="F385" i="2" s="1"/>
  <c r="E384" i="3"/>
  <c r="C383" i="3"/>
  <c r="F383" i="3" s="1"/>
  <c r="A387" i="2" l="1"/>
  <c r="C386" i="2"/>
  <c r="F386" i="2" s="1"/>
  <c r="E385" i="3"/>
  <c r="C384" i="3"/>
  <c r="F384" i="3" s="1"/>
  <c r="A388" i="2" l="1"/>
  <c r="C387" i="2"/>
  <c r="F387" i="2" s="1"/>
  <c r="C385" i="3"/>
  <c r="F385" i="3" s="1"/>
  <c r="E386" i="3"/>
  <c r="A389" i="2" l="1"/>
  <c r="C388" i="2"/>
  <c r="F388" i="2" s="1"/>
  <c r="C386" i="3"/>
  <c r="F386" i="3" s="1"/>
  <c r="E387" i="3"/>
  <c r="A390" i="2" l="1"/>
  <c r="C389" i="2"/>
  <c r="F389" i="2" s="1"/>
  <c r="E388" i="3"/>
  <c r="C387" i="3"/>
  <c r="F387" i="3" s="1"/>
  <c r="A391" i="2" l="1"/>
  <c r="C390" i="2"/>
  <c r="F390" i="2" s="1"/>
  <c r="E389" i="3"/>
  <c r="C388" i="3"/>
  <c r="F388" i="3" s="1"/>
  <c r="A392" i="2" l="1"/>
  <c r="C391" i="2"/>
  <c r="F391" i="2" s="1"/>
  <c r="C389" i="3"/>
  <c r="F389" i="3" s="1"/>
  <c r="E390" i="3"/>
  <c r="A393" i="2" l="1"/>
  <c r="C392" i="2"/>
  <c r="F392" i="2" s="1"/>
  <c r="C390" i="3"/>
  <c r="F390" i="3" s="1"/>
  <c r="E391" i="3"/>
  <c r="A394" i="2" l="1"/>
  <c r="C393" i="2"/>
  <c r="F393" i="2" s="1"/>
  <c r="C391" i="3"/>
  <c r="F391" i="3" s="1"/>
  <c r="E392" i="3"/>
  <c r="A395" i="2" l="1"/>
  <c r="C394" i="2"/>
  <c r="F394" i="2" s="1"/>
  <c r="E393" i="3"/>
  <c r="C392" i="3"/>
  <c r="F392" i="3" s="1"/>
  <c r="A396" i="2" l="1"/>
  <c r="C395" i="2"/>
  <c r="F395" i="2" s="1"/>
  <c r="C393" i="3"/>
  <c r="F393" i="3" s="1"/>
  <c r="E394" i="3"/>
  <c r="A397" i="2" l="1"/>
  <c r="C396" i="2"/>
  <c r="F396" i="2" s="1"/>
  <c r="C394" i="3"/>
  <c r="F394" i="3" s="1"/>
  <c r="E395" i="3"/>
  <c r="A398" i="2" l="1"/>
  <c r="C397" i="2"/>
  <c r="F397" i="2" s="1"/>
  <c r="E396" i="3"/>
  <c r="C395" i="3"/>
  <c r="F395" i="3" s="1"/>
  <c r="A399" i="2" l="1"/>
  <c r="C398" i="2"/>
  <c r="F398" i="2" s="1"/>
  <c r="E397" i="3"/>
  <c r="C396" i="3"/>
  <c r="F396" i="3" s="1"/>
  <c r="A400" i="2" l="1"/>
  <c r="C399" i="2"/>
  <c r="F399" i="2" s="1"/>
  <c r="C397" i="3"/>
  <c r="F397" i="3" s="1"/>
  <c r="E398" i="3"/>
  <c r="A401" i="2" l="1"/>
  <c r="C400" i="2"/>
  <c r="F400" i="2" s="1"/>
  <c r="C398" i="3"/>
  <c r="F398" i="3" s="1"/>
  <c r="E399" i="3"/>
  <c r="A402" i="2" l="1"/>
  <c r="C401" i="2"/>
  <c r="F401" i="2" s="1"/>
  <c r="C399" i="3"/>
  <c r="F399" i="3" s="1"/>
  <c r="E400" i="3"/>
  <c r="A403" i="2" l="1"/>
  <c r="C402" i="2"/>
  <c r="F402" i="2" s="1"/>
  <c r="E401" i="3"/>
  <c r="C400" i="3"/>
  <c r="F400" i="3" s="1"/>
  <c r="A404" i="2" l="1"/>
  <c r="C403" i="2"/>
  <c r="F403" i="2" s="1"/>
  <c r="C401" i="3"/>
  <c r="F401" i="3" s="1"/>
  <c r="E402" i="3"/>
  <c r="A405" i="2" l="1"/>
  <c r="C404" i="2"/>
  <c r="F404" i="2" s="1"/>
  <c r="C402" i="3"/>
  <c r="F402" i="3" s="1"/>
  <c r="E403" i="3"/>
  <c r="A406" i="2" l="1"/>
  <c r="C405" i="2"/>
  <c r="F405" i="2" s="1"/>
  <c r="E404" i="3"/>
  <c r="C403" i="3"/>
  <c r="F403" i="3" s="1"/>
  <c r="A407" i="2" l="1"/>
  <c r="C406" i="2"/>
  <c r="F406" i="2" s="1"/>
  <c r="E405" i="3"/>
  <c r="C404" i="3"/>
  <c r="F404" i="3" s="1"/>
  <c r="A408" i="2" l="1"/>
  <c r="C407" i="2"/>
  <c r="F407" i="2" s="1"/>
  <c r="C405" i="3"/>
  <c r="F405" i="3" s="1"/>
  <c r="E406" i="3"/>
  <c r="A409" i="2" l="1"/>
  <c r="C408" i="2"/>
  <c r="F408" i="2" s="1"/>
  <c r="C406" i="3"/>
  <c r="F406" i="3" s="1"/>
  <c r="E407" i="3"/>
  <c r="A410" i="2" l="1"/>
  <c r="C409" i="2"/>
  <c r="F409" i="2" s="1"/>
  <c r="E408" i="3"/>
  <c r="C407" i="3"/>
  <c r="F407" i="3" s="1"/>
  <c r="A411" i="2" l="1"/>
  <c r="C410" i="2"/>
  <c r="F410" i="2" s="1"/>
  <c r="C408" i="3"/>
  <c r="F408" i="3" s="1"/>
  <c r="E409" i="3"/>
  <c r="A412" i="2" l="1"/>
  <c r="C411" i="2"/>
  <c r="F411" i="2" s="1"/>
  <c r="E410" i="3"/>
  <c r="C409" i="3"/>
  <c r="F409" i="3" s="1"/>
  <c r="A413" i="2" l="1"/>
  <c r="C412" i="2"/>
  <c r="F412" i="2" s="1"/>
  <c r="E411" i="3"/>
  <c r="C410" i="3"/>
  <c r="F410" i="3" s="1"/>
  <c r="A414" i="2" l="1"/>
  <c r="C413" i="2"/>
  <c r="F413" i="2" s="1"/>
  <c r="C411" i="3"/>
  <c r="F411" i="3" s="1"/>
  <c r="E412" i="3"/>
  <c r="A415" i="2" l="1"/>
  <c r="C414" i="2"/>
  <c r="F414" i="2" s="1"/>
  <c r="C412" i="3"/>
  <c r="F412" i="3" s="1"/>
  <c r="E413" i="3"/>
  <c r="A416" i="2" l="1"/>
  <c r="C415" i="2"/>
  <c r="F415" i="2" s="1"/>
  <c r="C413" i="3"/>
  <c r="F413" i="3" s="1"/>
  <c r="E414" i="3"/>
  <c r="A417" i="2" l="1"/>
  <c r="C416" i="2"/>
  <c r="F416" i="2" s="1"/>
  <c r="C414" i="3"/>
  <c r="F414" i="3" s="1"/>
  <c r="E415" i="3"/>
  <c r="A418" i="2" l="1"/>
  <c r="C417" i="2"/>
  <c r="F417" i="2" s="1"/>
  <c r="C415" i="3"/>
  <c r="F415" i="3" s="1"/>
  <c r="E416" i="3"/>
  <c r="A419" i="2" l="1"/>
  <c r="C418" i="2"/>
  <c r="F418" i="2" s="1"/>
  <c r="E417" i="3"/>
  <c r="C416" i="3"/>
  <c r="F416" i="3" s="1"/>
  <c r="A420" i="2" l="1"/>
  <c r="C419" i="2"/>
  <c r="F419" i="2" s="1"/>
  <c r="C417" i="3"/>
  <c r="F417" i="3" s="1"/>
  <c r="E418" i="3"/>
  <c r="A421" i="2" l="1"/>
  <c r="C420" i="2"/>
  <c r="F420" i="2" s="1"/>
  <c r="C418" i="3"/>
  <c r="F418" i="3" s="1"/>
  <c r="E419" i="3"/>
  <c r="A422" i="2" l="1"/>
  <c r="C421" i="2"/>
  <c r="F421" i="2" s="1"/>
  <c r="E420" i="3"/>
  <c r="C419" i="3"/>
  <c r="F419" i="3" s="1"/>
  <c r="A423" i="2" l="1"/>
  <c r="C422" i="2"/>
  <c r="F422" i="2" s="1"/>
  <c r="E421" i="3"/>
  <c r="C420" i="3"/>
  <c r="F420" i="3" s="1"/>
  <c r="A424" i="2" l="1"/>
  <c r="C423" i="2"/>
  <c r="F423" i="2" s="1"/>
  <c r="C421" i="3"/>
  <c r="F421" i="3" s="1"/>
  <c r="E422" i="3"/>
  <c r="A425" i="2" l="1"/>
  <c r="C424" i="2"/>
  <c r="F424" i="2" s="1"/>
  <c r="C422" i="3"/>
  <c r="F422" i="3" s="1"/>
  <c r="E423" i="3"/>
  <c r="A426" i="2" l="1"/>
  <c r="C425" i="2"/>
  <c r="F425" i="2" s="1"/>
  <c r="C423" i="3"/>
  <c r="F423" i="3" s="1"/>
  <c r="E424" i="3"/>
  <c r="A427" i="2" l="1"/>
  <c r="C426" i="2"/>
  <c r="F426" i="2" s="1"/>
  <c r="E425" i="3"/>
  <c r="C424" i="3"/>
  <c r="F424" i="3" s="1"/>
  <c r="A428" i="2" l="1"/>
  <c r="C427" i="2"/>
  <c r="F427" i="2" s="1"/>
  <c r="C425" i="3"/>
  <c r="F425" i="3" s="1"/>
  <c r="E426" i="3"/>
  <c r="A429" i="2" l="1"/>
  <c r="C428" i="2"/>
  <c r="F428" i="2" s="1"/>
  <c r="C426" i="3"/>
  <c r="F426" i="3" s="1"/>
  <c r="E427" i="3"/>
  <c r="A430" i="2" l="1"/>
  <c r="C429" i="2"/>
  <c r="F429" i="2" s="1"/>
  <c r="E428" i="3"/>
  <c r="C427" i="3"/>
  <c r="F427" i="3" s="1"/>
  <c r="A431" i="2" l="1"/>
  <c r="C430" i="2"/>
  <c r="F430" i="2" s="1"/>
  <c r="E429" i="3"/>
  <c r="C428" i="3"/>
  <c r="F428" i="3" s="1"/>
  <c r="A432" i="2" l="1"/>
  <c r="C432" i="2" s="1"/>
  <c r="F432" i="2" s="1"/>
  <c r="C431" i="2"/>
  <c r="F431" i="2" s="1"/>
  <c r="C429" i="3"/>
  <c r="F429" i="3" s="1"/>
  <c r="E430" i="3"/>
  <c r="C430" i="3" l="1"/>
  <c r="F430" i="3" s="1"/>
  <c r="E431" i="3"/>
  <c r="C431" i="3" l="1"/>
  <c r="F431" i="3" s="1"/>
  <c r="E432" i="3"/>
  <c r="C432" i="3" s="1"/>
  <c r="F432" i="3" s="1"/>
  <c r="F13" i="2" l="1"/>
  <c r="D13" i="2"/>
  <c r="B14" i="2" l="1"/>
  <c r="E14" i="2" s="1"/>
  <c r="F304" i="2" l="1"/>
  <c r="F171" i="2"/>
  <c r="F148" i="2"/>
  <c r="F84" i="2"/>
  <c r="F111" i="2"/>
  <c r="F232" i="2"/>
  <c r="F367" i="2"/>
  <c r="F121" i="2"/>
  <c r="F182" i="2"/>
  <c r="F283" i="2"/>
  <c r="F286" i="2"/>
  <c r="F155" i="2"/>
  <c r="F361" i="2"/>
  <c r="F24" i="2"/>
  <c r="F248" i="2"/>
  <c r="F21" i="2"/>
  <c r="F233" i="2"/>
  <c r="F140" i="2"/>
  <c r="F25" i="2"/>
  <c r="F122" i="2"/>
  <c r="F251" i="2"/>
  <c r="F258" i="2"/>
  <c r="F274" i="2"/>
  <c r="F28" i="2"/>
  <c r="F38" i="2"/>
  <c r="F226" i="2"/>
  <c r="F308" i="2"/>
  <c r="F285" i="2"/>
  <c r="F323" i="2"/>
  <c r="F43" i="2"/>
  <c r="F352" i="2"/>
  <c r="F212" i="2"/>
  <c r="F62" i="2"/>
  <c r="F63" i="2"/>
  <c r="F318" i="2"/>
  <c r="F246" i="2"/>
  <c r="F269" i="2"/>
  <c r="F305" i="2"/>
  <c r="C433" i="2"/>
  <c r="F270" i="2"/>
  <c r="F47" i="2"/>
  <c r="F207" i="2"/>
  <c r="F217" i="2"/>
  <c r="F219" i="2"/>
  <c r="F153" i="2"/>
  <c r="F364" i="2"/>
  <c r="F42" i="2"/>
  <c r="F312" i="2"/>
  <c r="F211" i="2"/>
  <c r="F73" i="2"/>
  <c r="F94" i="2"/>
  <c r="F37" i="2"/>
  <c r="F188" i="2"/>
  <c r="F156" i="2"/>
  <c r="F180" i="2"/>
  <c r="F296" i="2"/>
  <c r="F358" i="2"/>
  <c r="F354" i="2"/>
  <c r="F74" i="2"/>
  <c r="F99" i="2"/>
  <c r="F103" i="2"/>
  <c r="F136" i="2"/>
  <c r="F101" i="2"/>
  <c r="F264" i="2"/>
  <c r="F95" i="2"/>
  <c r="F97" i="2"/>
  <c r="F115" i="2"/>
  <c r="F290" i="2"/>
  <c r="F79" i="2"/>
  <c r="F262" i="2"/>
  <c r="F82" i="2"/>
  <c r="F29" i="2"/>
  <c r="F19" i="2"/>
  <c r="F147" i="2"/>
  <c r="F231" i="2"/>
  <c r="F20" i="2"/>
  <c r="F18" i="2"/>
  <c r="F116" i="2"/>
  <c r="F123" i="2"/>
  <c r="F135" i="2"/>
  <c r="F325" i="2"/>
  <c r="F294" i="2"/>
  <c r="F36" i="2"/>
  <c r="F139" i="2"/>
  <c r="F125" i="2"/>
  <c r="F130" i="2"/>
  <c r="F86" i="2"/>
  <c r="F51" i="2"/>
  <c r="F184" i="2"/>
  <c r="F220" i="2"/>
  <c r="F215" i="2"/>
  <c r="F192" i="2"/>
  <c r="F59" i="2"/>
  <c r="F170" i="2"/>
  <c r="F187" i="2"/>
  <c r="F119" i="2"/>
  <c r="F138" i="2"/>
  <c r="F267" i="2"/>
  <c r="F172" i="2"/>
  <c r="F23" i="2"/>
  <c r="F320" i="2"/>
  <c r="F183" i="2"/>
  <c r="F257" i="2"/>
  <c r="F369" i="2"/>
  <c r="F189" i="2"/>
  <c r="F291" i="2"/>
  <c r="F69" i="2"/>
  <c r="F295" i="2"/>
  <c r="F85" i="2"/>
  <c r="F282" i="2"/>
  <c r="F250" i="2"/>
  <c r="F253" i="2"/>
  <c r="F126" i="2"/>
  <c r="F27" i="2"/>
  <c r="F56" i="2"/>
  <c r="F234" i="2"/>
  <c r="F120" i="2"/>
  <c r="F240" i="2"/>
  <c r="F301" i="2"/>
  <c r="F109" i="2"/>
  <c r="F300" i="2"/>
  <c r="F289" i="2"/>
  <c r="F81" i="2"/>
  <c r="F33" i="2"/>
  <c r="F161" i="2"/>
  <c r="F174" i="2"/>
  <c r="F152" i="2"/>
  <c r="F365" i="2"/>
  <c r="F221" i="2"/>
  <c r="F366" i="2"/>
  <c r="F40" i="2"/>
  <c r="F142" i="2"/>
  <c r="F44" i="2"/>
  <c r="F100" i="2"/>
  <c r="F154" i="2"/>
  <c r="F134" i="2"/>
  <c r="F241" i="2"/>
  <c r="F336" i="2"/>
  <c r="F112" i="2"/>
  <c r="F35" i="2"/>
  <c r="F368" i="2"/>
  <c r="F164" i="2"/>
  <c r="F110" i="2"/>
  <c r="F75" i="2"/>
  <c r="F272" i="2"/>
  <c r="F345" i="2"/>
  <c r="F362" i="2"/>
  <c r="F326" i="2"/>
  <c r="F179" i="2"/>
  <c r="F273" i="2"/>
  <c r="F238" i="2"/>
  <c r="F67" i="2"/>
  <c r="F117" i="2"/>
  <c r="F313" i="2"/>
  <c r="F230" i="2"/>
  <c r="F175" i="2"/>
  <c r="F198" i="2"/>
  <c r="F98" i="2"/>
  <c r="F106" i="2"/>
  <c r="F268" i="2"/>
  <c r="F332" i="2"/>
  <c r="F54" i="2"/>
  <c r="F214" i="2"/>
  <c r="F252" i="2"/>
  <c r="F131" i="2"/>
  <c r="F77" i="2"/>
  <c r="F314" i="2"/>
  <c r="F201" i="2"/>
  <c r="F145" i="2"/>
  <c r="F343" i="2"/>
  <c r="F55" i="2"/>
  <c r="F150" i="2"/>
  <c r="F191" i="2"/>
  <c r="F351" i="2"/>
  <c r="F66" i="2"/>
  <c r="F324" i="2"/>
  <c r="F319" i="2"/>
  <c r="F204" i="2"/>
  <c r="F333" i="2"/>
  <c r="F178" i="2"/>
  <c r="F284" i="2"/>
  <c r="D14" i="2"/>
  <c r="F185" i="2"/>
  <c r="F202" i="2"/>
  <c r="F223" i="2"/>
  <c r="F169" i="2"/>
  <c r="F22" i="2"/>
  <c r="F70" i="2"/>
  <c r="F39" i="2"/>
  <c r="F199" i="2"/>
  <c r="F195" i="2"/>
  <c r="F108" i="2"/>
  <c r="F342" i="2"/>
  <c r="F299" i="2"/>
  <c r="F137" i="2"/>
  <c r="F91" i="2"/>
  <c r="F359" i="2"/>
  <c r="F276" i="2"/>
  <c r="F353" i="2"/>
  <c r="F58" i="2"/>
  <c r="F239" i="2"/>
  <c r="F213" i="2"/>
  <c r="F334" i="2"/>
  <c r="F317" i="2"/>
  <c r="F176" i="2"/>
  <c r="F30" i="2"/>
  <c r="F271" i="2"/>
  <c r="F83" i="2"/>
  <c r="F293" i="2"/>
  <c r="F371" i="2"/>
  <c r="F261" i="2"/>
  <c r="F306" i="2"/>
  <c r="F229" i="2"/>
  <c r="F167" i="2"/>
  <c r="F280" i="2"/>
  <c r="F243" i="2"/>
  <c r="F288" i="2"/>
  <c r="F16" i="2"/>
  <c r="F96" i="2"/>
  <c r="F350" i="2"/>
  <c r="F292" i="2"/>
  <c r="F181" i="2"/>
  <c r="F335" i="2"/>
  <c r="F311" i="2"/>
  <c r="F247" i="2"/>
  <c r="F34" i="2"/>
  <c r="F128" i="2"/>
  <c r="F337" i="2"/>
  <c r="F193" i="2"/>
  <c r="F277" i="2"/>
  <c r="F263" i="2"/>
  <c r="F113" i="2"/>
  <c r="F105" i="2"/>
  <c r="F162" i="2"/>
  <c r="F72" i="2"/>
  <c r="F61" i="2"/>
  <c r="F341" i="2"/>
  <c r="F141" i="2"/>
  <c r="F68" i="2"/>
  <c r="F107" i="2"/>
  <c r="F302" i="2"/>
  <c r="F89" i="2"/>
  <c r="F206" i="2"/>
  <c r="F76" i="2"/>
  <c r="F298" i="2"/>
  <c r="F321" i="2"/>
  <c r="F228" i="2"/>
  <c r="F208" i="2"/>
  <c r="F227" i="2"/>
  <c r="F370" i="2"/>
  <c r="F259" i="2"/>
  <c r="F349" i="2"/>
  <c r="F222" i="2"/>
  <c r="F256" i="2"/>
  <c r="F254" i="2"/>
  <c r="F275" i="2"/>
  <c r="F242" i="2"/>
  <c r="F157" i="2"/>
  <c r="F92" i="2"/>
  <c r="F287" i="2"/>
  <c r="F224" i="2"/>
  <c r="F26" i="2"/>
  <c r="F65" i="2"/>
  <c r="F90" i="2"/>
  <c r="F173" i="2"/>
  <c r="F309" i="2"/>
  <c r="F297" i="2"/>
  <c r="F57" i="2"/>
  <c r="F200" i="2"/>
  <c r="F307" i="2"/>
  <c r="F347" i="2"/>
  <c r="F328" i="2"/>
  <c r="F15" i="2"/>
  <c r="F129" i="2"/>
  <c r="F46" i="2"/>
  <c r="F146" i="2"/>
  <c r="F163" i="2"/>
  <c r="F88" i="2"/>
  <c r="F356" i="2"/>
  <c r="F71" i="2"/>
  <c r="F93" i="2"/>
  <c r="F104" i="2"/>
  <c r="F124" i="2"/>
  <c r="F102" i="2"/>
  <c r="F315" i="2"/>
  <c r="F346" i="2"/>
  <c r="F281" i="2"/>
  <c r="F357" i="2"/>
  <c r="F168" i="2"/>
  <c r="F205" i="2"/>
  <c r="F278" i="2"/>
  <c r="F355" i="2"/>
  <c r="F203" i="2"/>
  <c r="F310" i="2"/>
  <c r="F236" i="2"/>
  <c r="F80" i="2"/>
  <c r="F60" i="2"/>
  <c r="F149" i="2"/>
  <c r="F322" i="2"/>
  <c r="F53" i="2"/>
  <c r="F151" i="2"/>
  <c r="F166" i="2"/>
  <c r="F329" i="2"/>
  <c r="F41" i="2"/>
  <c r="F348" i="2"/>
  <c r="F64" i="2"/>
  <c r="F159" i="2"/>
  <c r="F32" i="2"/>
  <c r="F266" i="2"/>
  <c r="F363" i="2"/>
  <c r="F210" i="2"/>
  <c r="F144" i="2"/>
  <c r="F331" i="2"/>
  <c r="F48" i="2"/>
  <c r="F78" i="2"/>
  <c r="F344" i="2"/>
  <c r="F249" i="2"/>
  <c r="F235" i="2"/>
  <c r="F340" i="2"/>
  <c r="F143" i="2"/>
  <c r="F265" i="2"/>
  <c r="F360" i="2"/>
  <c r="F31" i="2"/>
  <c r="F244" i="2"/>
  <c r="F196" i="2"/>
  <c r="F279" i="2"/>
  <c r="F49" i="2"/>
  <c r="F245" i="2"/>
  <c r="F165" i="2"/>
  <c r="F160" i="2"/>
  <c r="F303" i="2"/>
  <c r="F197" i="2"/>
  <c r="F327" i="2"/>
  <c r="F118" i="2"/>
  <c r="F372" i="2"/>
  <c r="F17" i="2"/>
  <c r="F255" i="2"/>
  <c r="F316" i="2"/>
  <c r="F186" i="2"/>
  <c r="F216" i="2"/>
  <c r="F132" i="2"/>
  <c r="F45" i="2"/>
  <c r="F339" i="2"/>
  <c r="F177" i="2"/>
  <c r="F52" i="2"/>
  <c r="F158" i="2"/>
  <c r="F330" i="2"/>
  <c r="F87" i="2"/>
  <c r="F194" i="2"/>
  <c r="F218" i="2"/>
  <c r="F127" i="2"/>
  <c r="F133" i="2"/>
  <c r="F225" i="2"/>
  <c r="F237" i="2"/>
  <c r="F209" i="2"/>
  <c r="F190" i="2"/>
  <c r="F114" i="2"/>
  <c r="F260" i="2"/>
  <c r="F50" i="2"/>
  <c r="F338" i="2"/>
  <c r="F14" i="2" l="1"/>
  <c r="F433" i="2" s="1"/>
  <c r="B15" i="2"/>
  <c r="E15" i="2" s="1"/>
  <c r="D15" i="2" l="1"/>
  <c r="B16" i="2" l="1"/>
  <c r="E16" i="2" s="1"/>
  <c r="D16" i="2" l="1"/>
  <c r="B17" i="2" l="1"/>
  <c r="E17" i="2" s="1"/>
  <c r="D17" i="2" l="1"/>
  <c r="B18" i="2" l="1"/>
  <c r="E18" i="2" s="1"/>
  <c r="D18" i="2" l="1"/>
  <c r="B19" i="2" l="1"/>
  <c r="E19" i="2" s="1"/>
  <c r="D19" i="2" l="1"/>
  <c r="B20" i="2" l="1"/>
  <c r="E20" i="2" s="1"/>
  <c r="D20" i="2" l="1"/>
  <c r="B21" i="2" s="1"/>
  <c r="E21" i="2" l="1"/>
  <c r="D21" i="2" s="1"/>
  <c r="B22" i="2" s="1"/>
  <c r="E22" i="2" l="1"/>
  <c r="D22" i="2" s="1"/>
  <c r="B23" i="2" s="1"/>
  <c r="E23" i="2" l="1"/>
  <c r="D23" i="2" s="1"/>
  <c r="B24" i="2" s="1"/>
  <c r="E24" i="2" l="1"/>
  <c r="D24" i="2" s="1"/>
  <c r="B25" i="2" s="1"/>
  <c r="E25" i="2" l="1"/>
  <c r="D25" i="2" s="1"/>
  <c r="B26" i="2" s="1"/>
  <c r="E26" i="2" l="1"/>
  <c r="D26" i="2" s="1"/>
  <c r="B27" i="2" s="1"/>
  <c r="E27" i="2" s="1"/>
  <c r="D27" i="2" s="1"/>
  <c r="B28" i="2" s="1"/>
  <c r="E28" i="2" s="1"/>
  <c r="D28" i="2" s="1"/>
  <c r="B29" i="2" s="1"/>
  <c r="E29" i="2" s="1"/>
  <c r="D29" i="2" s="1"/>
  <c r="B30" i="2" s="1"/>
  <c r="E30" i="2" s="1"/>
  <c r="D30" i="2" s="1"/>
  <c r="B31" i="2" s="1"/>
  <c r="E31" i="2" s="1"/>
  <c r="D31" i="2" s="1"/>
  <c r="B32" i="2" s="1"/>
  <c r="E32" i="2" s="1"/>
  <c r="D32" i="2" s="1"/>
  <c r="B33" i="2" s="1"/>
  <c r="E33" i="2" s="1"/>
  <c r="D33" i="2" l="1"/>
  <c r="B34" i="2" s="1"/>
  <c r="E34" i="2" s="1"/>
  <c r="D34" i="2" l="1"/>
  <c r="B35" i="2" s="1"/>
  <c r="E35" i="2" s="1"/>
  <c r="D35" i="2" l="1"/>
  <c r="B36" i="2" s="1"/>
  <c r="E36" i="2" s="1"/>
  <c r="D36" i="2" l="1"/>
  <c r="B37" i="2" s="1"/>
  <c r="E37" i="2" s="1"/>
  <c r="D37" i="2" l="1"/>
  <c r="B38" i="2" s="1"/>
  <c r="E38" i="2" s="1"/>
  <c r="D38" i="2" l="1"/>
  <c r="B39" i="2" s="1"/>
  <c r="E39" i="2" s="1"/>
  <c r="D39" i="2" l="1"/>
  <c r="B40" i="2" s="1"/>
  <c r="E40" i="2" s="1"/>
  <c r="D40" i="2" l="1"/>
  <c r="B41" i="2" s="1"/>
  <c r="E41" i="2" s="1"/>
  <c r="D41" i="2" l="1"/>
  <c r="B42" i="2" s="1"/>
  <c r="E42" i="2" s="1"/>
  <c r="D42" i="2" l="1"/>
  <c r="B43" i="2" s="1"/>
  <c r="E43" i="2" s="1"/>
  <c r="D43" i="2" l="1"/>
  <c r="B44" i="2" s="1"/>
  <c r="E44" i="2" s="1"/>
  <c r="D44" i="2" l="1"/>
  <c r="B45" i="2" s="1"/>
  <c r="E45" i="2" s="1"/>
  <c r="D45" i="2" l="1"/>
  <c r="B46" i="2" s="1"/>
  <c r="E46" i="2" s="1"/>
  <c r="D46" i="2" l="1"/>
  <c r="B47" i="2" s="1"/>
  <c r="E47" i="2" s="1"/>
  <c r="D47" i="2" l="1"/>
  <c r="B48" i="2" s="1"/>
  <c r="E48" i="2" s="1"/>
  <c r="D48" i="2" l="1"/>
  <c r="B49" i="2" s="1"/>
  <c r="E49" i="2" s="1"/>
  <c r="D49" i="2" l="1"/>
  <c r="B50" i="2" s="1"/>
  <c r="E50" i="2" s="1"/>
  <c r="D50" i="2" l="1"/>
  <c r="B51" i="2" s="1"/>
  <c r="E51" i="2" s="1"/>
  <c r="D51" i="2" l="1"/>
  <c r="B52" i="2" s="1"/>
  <c r="E52" i="2" s="1"/>
  <c r="D52" i="2" l="1"/>
  <c r="B53" i="2" s="1"/>
  <c r="E53" i="2" s="1"/>
  <c r="D53" i="2" l="1"/>
  <c r="B54" i="2" s="1"/>
  <c r="E54" i="2" s="1"/>
  <c r="D54" i="2" l="1"/>
  <c r="B55" i="2" s="1"/>
  <c r="E55" i="2" s="1"/>
  <c r="D55" i="2" l="1"/>
  <c r="B56" i="2" s="1"/>
  <c r="E56" i="2" s="1"/>
  <c r="D56" i="2" l="1"/>
  <c r="B57" i="2" s="1"/>
  <c r="E57" i="2" s="1"/>
  <c r="D57" i="2" l="1"/>
  <c r="B58" i="2" s="1"/>
  <c r="E58" i="2" s="1"/>
  <c r="D58" i="2" l="1"/>
  <c r="B59" i="2" s="1"/>
  <c r="E59" i="2" s="1"/>
  <c r="D59" i="2" l="1"/>
  <c r="B60" i="2" s="1"/>
  <c r="E60" i="2" s="1"/>
  <c r="D60" i="2" l="1"/>
  <c r="B61" i="2" s="1"/>
  <c r="E61" i="2" s="1"/>
  <c r="D61" i="2" l="1"/>
  <c r="B62" i="2" s="1"/>
  <c r="E62" i="2" s="1"/>
  <c r="D62" i="2" l="1"/>
  <c r="B63" i="2" s="1"/>
  <c r="E63" i="2" s="1"/>
  <c r="D63" i="2" l="1"/>
  <c r="B64" i="2" s="1"/>
  <c r="E64" i="2" s="1"/>
  <c r="D64" i="2" l="1"/>
  <c r="B65" i="2" s="1"/>
  <c r="E65" i="2" s="1"/>
  <c r="D65" i="2" l="1"/>
  <c r="B66" i="2" s="1"/>
  <c r="E66" i="2" s="1"/>
  <c r="D66" i="2" l="1"/>
  <c r="B67" i="2" s="1"/>
  <c r="E67" i="2" s="1"/>
  <c r="D67" i="2" l="1"/>
  <c r="B68" i="2" s="1"/>
  <c r="E68" i="2" s="1"/>
  <c r="D68" i="2" l="1"/>
  <c r="B69" i="2" s="1"/>
  <c r="E69" i="2" s="1"/>
  <c r="D69" i="2" l="1"/>
  <c r="B70" i="2" s="1"/>
  <c r="E70" i="2" s="1"/>
  <c r="D70" i="2" l="1"/>
  <c r="B71" i="2" s="1"/>
  <c r="E71" i="2" s="1"/>
  <c r="D71" i="2" l="1"/>
  <c r="B72" i="2" s="1"/>
  <c r="E72" i="2" s="1"/>
  <c r="D72" i="2" l="1"/>
  <c r="B73" i="2" s="1"/>
  <c r="E73" i="2" s="1"/>
  <c r="D73" i="2" l="1"/>
  <c r="B74" i="2" s="1"/>
  <c r="E74" i="2" s="1"/>
  <c r="D74" i="2" l="1"/>
  <c r="B75" i="2" s="1"/>
  <c r="E75" i="2" s="1"/>
  <c r="D75" i="2" l="1"/>
  <c r="B76" i="2" s="1"/>
  <c r="E76" i="2" s="1"/>
  <c r="D76" i="2" l="1"/>
  <c r="B77" i="2" s="1"/>
  <c r="E77" i="2" s="1"/>
  <c r="D77" i="2" l="1"/>
  <c r="B78" i="2" s="1"/>
  <c r="E78" i="2" s="1"/>
  <c r="D78" i="2" l="1"/>
  <c r="B79" i="2" s="1"/>
  <c r="E79" i="2" s="1"/>
  <c r="D79" i="2" l="1"/>
  <c r="B80" i="2" s="1"/>
  <c r="E80" i="2" s="1"/>
  <c r="D80" i="2" l="1"/>
  <c r="B81" i="2" s="1"/>
  <c r="E81" i="2" s="1"/>
  <c r="D81" i="2" l="1"/>
  <c r="B82" i="2" s="1"/>
  <c r="E82" i="2" s="1"/>
  <c r="D82" i="2" l="1"/>
  <c r="B83" i="2" s="1"/>
  <c r="E83" i="2" s="1"/>
  <c r="D83" i="2" l="1"/>
  <c r="B84" i="2" s="1"/>
  <c r="E84" i="2" s="1"/>
  <c r="D84" i="2" l="1"/>
  <c r="B85" i="2" s="1"/>
  <c r="E85" i="2" s="1"/>
  <c r="D85" i="2" l="1"/>
  <c r="B86" i="2" s="1"/>
  <c r="E86" i="2" s="1"/>
  <c r="D86" i="2" l="1"/>
  <c r="B87" i="2" s="1"/>
  <c r="E87" i="2" s="1"/>
  <c r="D87" i="2" l="1"/>
  <c r="B88" i="2" s="1"/>
  <c r="E88" i="2" s="1"/>
  <c r="D88" i="2" l="1"/>
  <c r="B89" i="2" s="1"/>
  <c r="E89" i="2" s="1"/>
  <c r="D89" i="2" l="1"/>
  <c r="B90" i="2" s="1"/>
  <c r="E90" i="2" s="1"/>
  <c r="D90" i="2" l="1"/>
  <c r="B91" i="2" s="1"/>
  <c r="E91" i="2" s="1"/>
  <c r="D91" i="2" l="1"/>
  <c r="B92" i="2" s="1"/>
  <c r="E92" i="2" s="1"/>
  <c r="D92" i="2" l="1"/>
  <c r="B93" i="2" s="1"/>
  <c r="E93" i="2" s="1"/>
  <c r="D93" i="2" l="1"/>
  <c r="B94" i="2" s="1"/>
  <c r="E94" i="2" s="1"/>
  <c r="D94" i="2" l="1"/>
  <c r="B95" i="2" s="1"/>
  <c r="E95" i="2" s="1"/>
  <c r="D95" i="2" l="1"/>
  <c r="B96" i="2" s="1"/>
  <c r="E96" i="2" s="1"/>
  <c r="D96" i="2" l="1"/>
  <c r="B97" i="2" s="1"/>
  <c r="E97" i="2" s="1"/>
  <c r="D97" i="2" l="1"/>
  <c r="B98" i="2" s="1"/>
  <c r="E98" i="2" s="1"/>
  <c r="D98" i="2" l="1"/>
  <c r="B99" i="2" s="1"/>
  <c r="E99" i="2" s="1"/>
  <c r="D99" i="2" l="1"/>
  <c r="B100" i="2" s="1"/>
  <c r="E100" i="2" s="1"/>
  <c r="D100" i="2" l="1"/>
  <c r="B101" i="2" s="1"/>
  <c r="E101" i="2" s="1"/>
  <c r="D101" i="2" l="1"/>
  <c r="B102" i="2" s="1"/>
  <c r="E102" i="2" s="1"/>
  <c r="D102" i="2" l="1"/>
  <c r="B103" i="2" s="1"/>
  <c r="E103" i="2" s="1"/>
  <c r="D103" i="2" l="1"/>
  <c r="B104" i="2" s="1"/>
  <c r="E104" i="2" s="1"/>
  <c r="D104" i="2" l="1"/>
  <c r="B105" i="2" s="1"/>
  <c r="E105" i="2" s="1"/>
  <c r="D105" i="2" l="1"/>
  <c r="B106" i="2" s="1"/>
  <c r="E106" i="2" s="1"/>
  <c r="D106" i="2" l="1"/>
  <c r="B107" i="2" s="1"/>
  <c r="E107" i="2" s="1"/>
  <c r="D107" i="2" l="1"/>
  <c r="B108" i="2" s="1"/>
  <c r="E108" i="2" s="1"/>
  <c r="D108" i="2" l="1"/>
  <c r="B109" i="2" s="1"/>
  <c r="E109" i="2" s="1"/>
  <c r="D109" i="2" l="1"/>
  <c r="B110" i="2" s="1"/>
  <c r="E110" i="2" s="1"/>
  <c r="D110" i="2" l="1"/>
  <c r="B111" i="2" s="1"/>
  <c r="E111" i="2" s="1"/>
  <c r="D111" i="2" l="1"/>
  <c r="B112" i="2" s="1"/>
  <c r="E112" i="2" s="1"/>
  <c r="D112" i="2" l="1"/>
  <c r="B113" i="2" s="1"/>
  <c r="E113" i="2" s="1"/>
  <c r="D113" i="2" l="1"/>
  <c r="B114" i="2" s="1"/>
  <c r="E114" i="2" s="1"/>
  <c r="D114" i="2" l="1"/>
  <c r="B115" i="2" s="1"/>
  <c r="E115" i="2" s="1"/>
  <c r="D115" i="2" l="1"/>
  <c r="B116" i="2" s="1"/>
  <c r="E116" i="2" s="1"/>
  <c r="D116" i="2" l="1"/>
  <c r="B117" i="2" s="1"/>
  <c r="E117" i="2" s="1"/>
  <c r="D117" i="2" l="1"/>
  <c r="B118" i="2" s="1"/>
  <c r="E118" i="2" s="1"/>
  <c r="D118" i="2" l="1"/>
  <c r="B119" i="2" s="1"/>
  <c r="E119" i="2" s="1"/>
  <c r="D119" i="2" l="1"/>
  <c r="B120" i="2" s="1"/>
  <c r="E120" i="2" s="1"/>
  <c r="D120" i="2" l="1"/>
  <c r="B121" i="2" s="1"/>
  <c r="E121" i="2" s="1"/>
  <c r="D121" i="2" l="1"/>
  <c r="B122" i="2" s="1"/>
  <c r="E122" i="2" s="1"/>
  <c r="D122" i="2" l="1"/>
  <c r="B123" i="2" s="1"/>
  <c r="E123" i="2" s="1"/>
  <c r="D123" i="2" l="1"/>
  <c r="B124" i="2" s="1"/>
  <c r="E124" i="2" s="1"/>
  <c r="D124" i="2" l="1"/>
  <c r="B125" i="2" s="1"/>
  <c r="E125" i="2" s="1"/>
  <c r="D125" i="2" l="1"/>
  <c r="B126" i="2" s="1"/>
  <c r="E126" i="2" s="1"/>
  <c r="D126" i="2" l="1"/>
  <c r="B127" i="2" s="1"/>
  <c r="E127" i="2" s="1"/>
  <c r="D127" i="2" l="1"/>
  <c r="B128" i="2" s="1"/>
  <c r="E128" i="2" s="1"/>
  <c r="D128" i="2" l="1"/>
  <c r="B129" i="2" s="1"/>
  <c r="E129" i="2" s="1"/>
  <c r="D129" i="2" l="1"/>
  <c r="B130" i="2" s="1"/>
  <c r="E130" i="2" s="1"/>
  <c r="D130" i="2" l="1"/>
  <c r="B131" i="2" s="1"/>
  <c r="E131" i="2" s="1"/>
  <c r="D131" i="2" l="1"/>
  <c r="B132" i="2" s="1"/>
  <c r="E132" i="2" s="1"/>
  <c r="D132" i="2" l="1"/>
  <c r="B133" i="2" s="1"/>
  <c r="E133" i="2" s="1"/>
  <c r="D133" i="2" l="1"/>
  <c r="B134" i="2" s="1"/>
  <c r="E134" i="2" s="1"/>
  <c r="D134" i="2" l="1"/>
  <c r="B135" i="2" s="1"/>
  <c r="E135" i="2" s="1"/>
  <c r="D135" i="2" l="1"/>
  <c r="B136" i="2" s="1"/>
  <c r="E136" i="2" s="1"/>
  <c r="D136" i="2" l="1"/>
  <c r="B137" i="2" s="1"/>
  <c r="E137" i="2" s="1"/>
  <c r="D137" i="2" l="1"/>
  <c r="B138" i="2" s="1"/>
  <c r="E138" i="2" s="1"/>
  <c r="D138" i="2" l="1"/>
  <c r="B139" i="2" s="1"/>
  <c r="E139" i="2" s="1"/>
  <c r="D139" i="2" l="1"/>
  <c r="B140" i="2" s="1"/>
  <c r="E140" i="2" s="1"/>
  <c r="D140" i="2" l="1"/>
  <c r="B141" i="2" s="1"/>
  <c r="E141" i="2" s="1"/>
  <c r="D141" i="2" l="1"/>
  <c r="B142" i="2" s="1"/>
  <c r="E142" i="2" s="1"/>
  <c r="D142" i="2" l="1"/>
  <c r="B143" i="2" s="1"/>
  <c r="E143" i="2" s="1"/>
  <c r="D143" i="2" l="1"/>
  <c r="B144" i="2" s="1"/>
  <c r="E144" i="2" s="1"/>
  <c r="D144" i="2" l="1"/>
  <c r="B145" i="2" s="1"/>
  <c r="E145" i="2" s="1"/>
  <c r="D145" i="2" l="1"/>
  <c r="B146" i="2" s="1"/>
  <c r="E146" i="2" s="1"/>
  <c r="D146" i="2" l="1"/>
  <c r="B147" i="2" s="1"/>
  <c r="E147" i="2" s="1"/>
  <c r="D147" i="2" l="1"/>
  <c r="B148" i="2" s="1"/>
  <c r="E148" i="2" s="1"/>
  <c r="D148" i="2" l="1"/>
  <c r="B149" i="2" s="1"/>
  <c r="E149" i="2" s="1"/>
  <c r="D149" i="2" l="1"/>
  <c r="B150" i="2" s="1"/>
  <c r="E150" i="2" s="1"/>
  <c r="D150" i="2" l="1"/>
  <c r="B151" i="2" s="1"/>
  <c r="E151" i="2" s="1"/>
  <c r="D151" i="2" l="1"/>
  <c r="B152" i="2" s="1"/>
  <c r="E152" i="2" s="1"/>
  <c r="D152" i="2" l="1"/>
  <c r="B153" i="2" s="1"/>
  <c r="E153" i="2" s="1"/>
  <c r="D153" i="2" l="1"/>
  <c r="B154" i="2" s="1"/>
  <c r="E154" i="2" s="1"/>
  <c r="D154" i="2" l="1"/>
  <c r="B155" i="2" s="1"/>
  <c r="E155" i="2" s="1"/>
  <c r="D155" i="2" l="1"/>
  <c r="B156" i="2" s="1"/>
  <c r="E156" i="2" s="1"/>
  <c r="D156" i="2" l="1"/>
  <c r="B157" i="2" s="1"/>
  <c r="E157" i="2" s="1"/>
  <c r="D157" i="2" l="1"/>
  <c r="B158" i="2" s="1"/>
  <c r="E158" i="2" s="1"/>
  <c r="D158" i="2" l="1"/>
  <c r="B159" i="2" s="1"/>
  <c r="E159" i="2" s="1"/>
  <c r="D159" i="2" l="1"/>
  <c r="B160" i="2" s="1"/>
  <c r="E160" i="2" s="1"/>
  <c r="D160" i="2" l="1"/>
  <c r="B161" i="2" s="1"/>
  <c r="E161" i="2" s="1"/>
  <c r="D161" i="2" l="1"/>
  <c r="B162" i="2" s="1"/>
  <c r="E162" i="2" s="1"/>
  <c r="D162" i="2" l="1"/>
  <c r="B163" i="2" s="1"/>
  <c r="E163" i="2" s="1"/>
  <c r="D163" i="2" l="1"/>
  <c r="B164" i="2" s="1"/>
  <c r="E164" i="2" s="1"/>
  <c r="D164" i="2" l="1"/>
  <c r="B165" i="2" s="1"/>
  <c r="E165" i="2" s="1"/>
  <c r="D165" i="2" l="1"/>
  <c r="B166" i="2" s="1"/>
  <c r="E166" i="2" s="1"/>
  <c r="D166" i="2" l="1"/>
  <c r="B167" i="2" s="1"/>
  <c r="E167" i="2" s="1"/>
  <c r="D167" i="2" l="1"/>
  <c r="B168" i="2" s="1"/>
  <c r="E168" i="2" s="1"/>
  <c r="D168" i="2" l="1"/>
  <c r="B169" i="2" s="1"/>
  <c r="E169" i="2" s="1"/>
  <c r="D169" i="2" l="1"/>
  <c r="B170" i="2" s="1"/>
  <c r="E170" i="2" s="1"/>
  <c r="D170" i="2" l="1"/>
  <c r="B171" i="2" s="1"/>
  <c r="E171" i="2" s="1"/>
  <c r="D171" i="2" l="1"/>
  <c r="B172" i="2" s="1"/>
  <c r="E172" i="2" s="1"/>
  <c r="D172" i="2" l="1"/>
  <c r="B173" i="2" s="1"/>
  <c r="E173" i="2" s="1"/>
  <c r="D173" i="2" l="1"/>
  <c r="B174" i="2" s="1"/>
  <c r="E174" i="2" s="1"/>
  <c r="D174" i="2" l="1"/>
  <c r="B175" i="2" s="1"/>
  <c r="E175" i="2" s="1"/>
  <c r="D175" i="2" l="1"/>
  <c r="B176" i="2" s="1"/>
  <c r="E176" i="2" s="1"/>
  <c r="D176" i="2" l="1"/>
  <c r="B177" i="2" s="1"/>
  <c r="E177" i="2" s="1"/>
  <c r="D177" i="2" l="1"/>
  <c r="B178" i="2" s="1"/>
  <c r="E178" i="2" s="1"/>
  <c r="D178" i="2" l="1"/>
  <c r="B179" i="2" s="1"/>
  <c r="E179" i="2" s="1"/>
  <c r="D179" i="2" l="1"/>
  <c r="B180" i="2" s="1"/>
  <c r="E180" i="2" s="1"/>
  <c r="D180" i="2" l="1"/>
  <c r="B181" i="2" s="1"/>
  <c r="E181" i="2" s="1"/>
  <c r="D181" i="2" l="1"/>
  <c r="B182" i="2" s="1"/>
  <c r="E182" i="2" s="1"/>
  <c r="D182" i="2" l="1"/>
  <c r="B183" i="2" s="1"/>
  <c r="E183" i="2" s="1"/>
  <c r="D183" i="2" l="1"/>
  <c r="B184" i="2" s="1"/>
  <c r="E184" i="2" s="1"/>
  <c r="D184" i="2" l="1"/>
  <c r="B185" i="2" s="1"/>
  <c r="E185" i="2" s="1"/>
  <c r="D185" i="2" l="1"/>
  <c r="B186" i="2" s="1"/>
  <c r="E186" i="2" s="1"/>
  <c r="D186" i="2" l="1"/>
  <c r="B187" i="2" s="1"/>
  <c r="E187" i="2" s="1"/>
  <c r="D187" i="2" l="1"/>
  <c r="B188" i="2" s="1"/>
  <c r="E188" i="2" s="1"/>
  <c r="D188" i="2" l="1"/>
  <c r="B189" i="2" s="1"/>
  <c r="E189" i="2" s="1"/>
  <c r="D189" i="2" l="1"/>
  <c r="B190" i="2" s="1"/>
  <c r="E190" i="2" s="1"/>
  <c r="D190" i="2" l="1"/>
  <c r="B191" i="2" s="1"/>
  <c r="E191" i="2" s="1"/>
  <c r="D191" i="2" l="1"/>
  <c r="B192" i="2" s="1"/>
  <c r="E192" i="2" s="1"/>
  <c r="D192" i="2" l="1"/>
  <c r="B193" i="2" s="1"/>
  <c r="E193" i="2" s="1"/>
  <c r="D193" i="2" l="1"/>
  <c r="B194" i="2" s="1"/>
  <c r="E194" i="2" s="1"/>
  <c r="D194" i="2" l="1"/>
  <c r="B195" i="2" s="1"/>
  <c r="E195" i="2" s="1"/>
  <c r="D195" i="2" l="1"/>
  <c r="B196" i="2" s="1"/>
  <c r="E196" i="2" s="1"/>
  <c r="D196" i="2" l="1"/>
  <c r="B197" i="2" s="1"/>
  <c r="E197" i="2" s="1"/>
  <c r="D197" i="2" l="1"/>
  <c r="B198" i="2" s="1"/>
  <c r="E198" i="2" s="1"/>
  <c r="D198" i="2" l="1"/>
  <c r="B199" i="2" s="1"/>
  <c r="E199" i="2" s="1"/>
  <c r="D199" i="2" l="1"/>
  <c r="B200" i="2" s="1"/>
  <c r="E200" i="2" s="1"/>
  <c r="D200" i="2" l="1"/>
  <c r="B201" i="2" s="1"/>
  <c r="E201" i="2" s="1"/>
  <c r="D201" i="2" l="1"/>
  <c r="B202" i="2" s="1"/>
  <c r="E202" i="2" s="1"/>
  <c r="D202" i="2" l="1"/>
  <c r="B203" i="2" s="1"/>
  <c r="E203" i="2" s="1"/>
  <c r="D203" i="2" l="1"/>
  <c r="B204" i="2" s="1"/>
  <c r="E204" i="2" s="1"/>
  <c r="D204" i="2" l="1"/>
  <c r="B205" i="2" s="1"/>
  <c r="E205" i="2" s="1"/>
  <c r="D205" i="2" l="1"/>
  <c r="B206" i="2" s="1"/>
  <c r="E206" i="2" s="1"/>
  <c r="D206" i="2" l="1"/>
  <c r="B207" i="2" s="1"/>
  <c r="E207" i="2" s="1"/>
  <c r="D207" i="2" l="1"/>
  <c r="B208" i="2" s="1"/>
  <c r="E208" i="2" s="1"/>
  <c r="D208" i="2" l="1"/>
  <c r="B209" i="2" s="1"/>
  <c r="E209" i="2" s="1"/>
  <c r="D209" i="2" l="1"/>
  <c r="B210" i="2" s="1"/>
  <c r="E210" i="2" s="1"/>
  <c r="D210" i="2" l="1"/>
  <c r="B211" i="2" s="1"/>
  <c r="E211" i="2" s="1"/>
  <c r="D211" i="2" l="1"/>
  <c r="B212" i="2" s="1"/>
  <c r="E212" i="2" s="1"/>
  <c r="D212" i="2" l="1"/>
  <c r="B213" i="2" s="1"/>
  <c r="E213" i="2" s="1"/>
  <c r="D213" i="2" l="1"/>
  <c r="B214" i="2" s="1"/>
  <c r="E214" i="2" s="1"/>
  <c r="D214" i="2" l="1"/>
  <c r="B215" i="2" s="1"/>
  <c r="E215" i="2" s="1"/>
  <c r="D215" i="2" l="1"/>
  <c r="B216" i="2" s="1"/>
  <c r="E216" i="2" s="1"/>
  <c r="D216" i="2" l="1"/>
  <c r="B217" i="2" s="1"/>
  <c r="E217" i="2" s="1"/>
  <c r="D217" i="2" l="1"/>
  <c r="B218" i="2" s="1"/>
  <c r="E218" i="2" s="1"/>
  <c r="D218" i="2" l="1"/>
  <c r="B219" i="2" s="1"/>
  <c r="E219" i="2" s="1"/>
  <c r="D219" i="2" l="1"/>
  <c r="B220" i="2" s="1"/>
  <c r="E220" i="2" s="1"/>
  <c r="D220" i="2" l="1"/>
  <c r="B221" i="2" s="1"/>
  <c r="E221" i="2" s="1"/>
  <c r="D221" i="2" l="1"/>
  <c r="B222" i="2" s="1"/>
  <c r="E222" i="2" s="1"/>
  <c r="D222" i="2" l="1"/>
  <c r="B223" i="2" s="1"/>
  <c r="E223" i="2" s="1"/>
  <c r="D223" i="2" l="1"/>
  <c r="B224" i="2" s="1"/>
  <c r="E224" i="2" s="1"/>
  <c r="D224" i="2" l="1"/>
  <c r="B225" i="2" s="1"/>
  <c r="E225" i="2" s="1"/>
  <c r="D225" i="2" l="1"/>
  <c r="B226" i="2" s="1"/>
  <c r="E226" i="2" s="1"/>
  <c r="D226" i="2" l="1"/>
  <c r="B227" i="2" s="1"/>
  <c r="E227" i="2" s="1"/>
  <c r="D227" i="2" l="1"/>
  <c r="B228" i="2" s="1"/>
  <c r="E228" i="2" s="1"/>
  <c r="D228" i="2" l="1"/>
  <c r="B229" i="2" s="1"/>
  <c r="E229" i="2" s="1"/>
  <c r="D229" i="2" l="1"/>
  <c r="B230" i="2" s="1"/>
  <c r="E230" i="2" s="1"/>
  <c r="D230" i="2" l="1"/>
  <c r="B231" i="2" s="1"/>
  <c r="E231" i="2" s="1"/>
  <c r="D231" i="2" l="1"/>
  <c r="B232" i="2" s="1"/>
  <c r="E232" i="2" s="1"/>
  <c r="D232" i="2" l="1"/>
  <c r="B233" i="2" s="1"/>
  <c r="E233" i="2" s="1"/>
  <c r="D233" i="2" l="1"/>
  <c r="B234" i="2" s="1"/>
  <c r="E234" i="2" s="1"/>
  <c r="D234" i="2" l="1"/>
  <c r="B235" i="2" s="1"/>
  <c r="E235" i="2" s="1"/>
  <c r="D235" i="2" l="1"/>
  <c r="B236" i="2" s="1"/>
  <c r="E236" i="2" s="1"/>
  <c r="D236" i="2" l="1"/>
  <c r="B237" i="2" s="1"/>
  <c r="E237" i="2" s="1"/>
  <c r="D237" i="2" l="1"/>
  <c r="B238" i="2" s="1"/>
  <c r="E238" i="2" s="1"/>
  <c r="D238" i="2" l="1"/>
  <c r="B239" i="2" s="1"/>
  <c r="E239" i="2" s="1"/>
  <c r="D239" i="2" l="1"/>
  <c r="B240" i="2" s="1"/>
  <c r="E240" i="2" s="1"/>
  <c r="D240" i="2" l="1"/>
  <c r="B241" i="2" s="1"/>
  <c r="E241" i="2" s="1"/>
  <c r="D241" i="2" l="1"/>
  <c r="B242" i="2" s="1"/>
  <c r="E242" i="2" s="1"/>
  <c r="D242" i="2" l="1"/>
  <c r="B243" i="2" s="1"/>
  <c r="E243" i="2" s="1"/>
  <c r="D243" i="2" l="1"/>
  <c r="B244" i="2" s="1"/>
  <c r="E244" i="2" s="1"/>
  <c r="D244" i="2" l="1"/>
  <c r="B245" i="2" s="1"/>
  <c r="E245" i="2" s="1"/>
  <c r="D245" i="2" l="1"/>
  <c r="B246" i="2" s="1"/>
  <c r="E246" i="2" s="1"/>
  <c r="D246" i="2" l="1"/>
  <c r="B247" i="2" s="1"/>
  <c r="E247" i="2" s="1"/>
  <c r="D247" i="2" l="1"/>
  <c r="B248" i="2" s="1"/>
  <c r="E248" i="2" s="1"/>
  <c r="D248" i="2" l="1"/>
  <c r="B249" i="2" s="1"/>
  <c r="E249" i="2" s="1"/>
  <c r="D249" i="2" l="1"/>
  <c r="B250" i="2" s="1"/>
  <c r="E250" i="2" s="1"/>
  <c r="D250" i="2" l="1"/>
  <c r="B251" i="2" s="1"/>
  <c r="E251" i="2" s="1"/>
  <c r="D251" i="2" l="1"/>
  <c r="B252" i="2" s="1"/>
  <c r="E252" i="2" s="1"/>
  <c r="D252" i="2" l="1"/>
  <c r="B253" i="2" s="1"/>
  <c r="E253" i="2" s="1"/>
  <c r="D253" i="2" l="1"/>
  <c r="B254" i="2" s="1"/>
  <c r="E254" i="2" s="1"/>
  <c r="D254" i="2" l="1"/>
  <c r="B255" i="2" s="1"/>
  <c r="E255" i="2" s="1"/>
  <c r="D255" i="2" l="1"/>
  <c r="B256" i="2" s="1"/>
  <c r="E256" i="2" s="1"/>
  <c r="D256" i="2" l="1"/>
  <c r="B257" i="2" s="1"/>
  <c r="E257" i="2" s="1"/>
  <c r="D257" i="2" l="1"/>
  <c r="B258" i="2" s="1"/>
  <c r="E258" i="2" s="1"/>
  <c r="D258" i="2" l="1"/>
  <c r="B259" i="2" s="1"/>
  <c r="E259" i="2" s="1"/>
  <c r="D259" i="2" l="1"/>
  <c r="B260" i="2" s="1"/>
  <c r="E260" i="2" s="1"/>
  <c r="D260" i="2" l="1"/>
  <c r="B261" i="2" s="1"/>
  <c r="E261" i="2" s="1"/>
  <c r="D261" i="2" l="1"/>
  <c r="B262" i="2" s="1"/>
  <c r="E262" i="2" s="1"/>
  <c r="D262" i="2" l="1"/>
  <c r="B263" i="2" s="1"/>
  <c r="E263" i="2" s="1"/>
  <c r="D263" i="2" l="1"/>
  <c r="B264" i="2" s="1"/>
  <c r="E264" i="2" s="1"/>
  <c r="D264" i="2" l="1"/>
  <c r="B265" i="2" s="1"/>
  <c r="E265" i="2" s="1"/>
  <c r="D265" i="2" l="1"/>
  <c r="B266" i="2" s="1"/>
  <c r="E266" i="2" s="1"/>
  <c r="D266" i="2" l="1"/>
  <c r="B267" i="2" s="1"/>
  <c r="E267" i="2" s="1"/>
  <c r="D267" i="2" l="1"/>
  <c r="B268" i="2" s="1"/>
  <c r="E268" i="2" s="1"/>
  <c r="D268" i="2" l="1"/>
  <c r="B269" i="2" s="1"/>
  <c r="E269" i="2" s="1"/>
  <c r="D269" i="2" l="1"/>
  <c r="B270" i="2" s="1"/>
  <c r="E270" i="2" s="1"/>
  <c r="D270" i="2" l="1"/>
  <c r="B271" i="2" s="1"/>
  <c r="E271" i="2" s="1"/>
  <c r="D271" i="2" l="1"/>
  <c r="B272" i="2" s="1"/>
  <c r="E272" i="2" s="1"/>
  <c r="D272" i="2" l="1"/>
  <c r="B273" i="2" s="1"/>
  <c r="E273" i="2" s="1"/>
  <c r="D273" i="2" l="1"/>
  <c r="B274" i="2" s="1"/>
  <c r="E274" i="2" s="1"/>
  <c r="D274" i="2" l="1"/>
  <c r="B275" i="2" s="1"/>
  <c r="E275" i="2" s="1"/>
  <c r="D275" i="2" l="1"/>
  <c r="B276" i="2" s="1"/>
  <c r="E276" i="2" s="1"/>
  <c r="D276" i="2" l="1"/>
  <c r="B277" i="2" s="1"/>
  <c r="E277" i="2" s="1"/>
  <c r="D277" i="2" l="1"/>
  <c r="B278" i="2" s="1"/>
  <c r="E278" i="2" s="1"/>
  <c r="D278" i="2" l="1"/>
  <c r="B279" i="2" s="1"/>
  <c r="E279" i="2" s="1"/>
  <c r="D279" i="2" l="1"/>
  <c r="B280" i="2" s="1"/>
  <c r="E280" i="2" s="1"/>
  <c r="D280" i="2" l="1"/>
  <c r="B281" i="2" s="1"/>
  <c r="E281" i="2" s="1"/>
  <c r="D281" i="2" l="1"/>
  <c r="B282" i="2" s="1"/>
  <c r="E282" i="2" s="1"/>
  <c r="D282" i="2" l="1"/>
  <c r="B283" i="2" s="1"/>
  <c r="E283" i="2" s="1"/>
  <c r="D283" i="2" l="1"/>
  <c r="B284" i="2" s="1"/>
  <c r="E284" i="2" s="1"/>
  <c r="D284" i="2" l="1"/>
  <c r="B285" i="2" s="1"/>
  <c r="E285" i="2" s="1"/>
  <c r="D285" i="2" l="1"/>
  <c r="B286" i="2" s="1"/>
  <c r="E286" i="2" s="1"/>
  <c r="D286" i="2" l="1"/>
  <c r="B287" i="2" s="1"/>
  <c r="E287" i="2" s="1"/>
  <c r="D287" i="2" l="1"/>
  <c r="B288" i="2" s="1"/>
  <c r="E288" i="2" s="1"/>
  <c r="D288" i="2" l="1"/>
  <c r="B289" i="2" s="1"/>
  <c r="E289" i="2" s="1"/>
  <c r="D289" i="2" l="1"/>
  <c r="B290" i="2" s="1"/>
  <c r="E290" i="2" s="1"/>
  <c r="D290" i="2" l="1"/>
  <c r="B291" i="2" s="1"/>
  <c r="E291" i="2" s="1"/>
  <c r="D291" i="2" l="1"/>
  <c r="B292" i="2" s="1"/>
  <c r="E292" i="2" s="1"/>
  <c r="D292" i="2" l="1"/>
  <c r="B293" i="2" s="1"/>
  <c r="E293" i="2" s="1"/>
  <c r="D293" i="2" l="1"/>
  <c r="B294" i="2" s="1"/>
  <c r="E294" i="2" s="1"/>
  <c r="D294" i="2" l="1"/>
  <c r="B295" i="2" s="1"/>
  <c r="E295" i="2" s="1"/>
  <c r="D295" i="2" l="1"/>
  <c r="B296" i="2" s="1"/>
  <c r="E296" i="2" s="1"/>
  <c r="D296" i="2" l="1"/>
  <c r="B297" i="2" s="1"/>
  <c r="E297" i="2" s="1"/>
  <c r="D297" i="2" l="1"/>
  <c r="B298" i="2" s="1"/>
  <c r="E298" i="2" s="1"/>
  <c r="D298" i="2" l="1"/>
  <c r="B299" i="2" s="1"/>
  <c r="E299" i="2" s="1"/>
  <c r="D299" i="2" l="1"/>
  <c r="B300" i="2" s="1"/>
  <c r="E300" i="2" s="1"/>
  <c r="D300" i="2" l="1"/>
  <c r="B301" i="2" s="1"/>
  <c r="E301" i="2" s="1"/>
  <c r="D301" i="2" l="1"/>
  <c r="B302" i="2" s="1"/>
  <c r="E302" i="2" s="1"/>
  <c r="D302" i="2" l="1"/>
  <c r="B303" i="2" s="1"/>
  <c r="E303" i="2" s="1"/>
  <c r="D303" i="2" l="1"/>
  <c r="B304" i="2" s="1"/>
  <c r="E304" i="2" s="1"/>
  <c r="D304" i="2" l="1"/>
  <c r="B305" i="2" s="1"/>
  <c r="E305" i="2" s="1"/>
  <c r="D305" i="2" l="1"/>
  <c r="B306" i="2" s="1"/>
  <c r="E306" i="2" s="1"/>
  <c r="D306" i="2" l="1"/>
  <c r="B307" i="2" s="1"/>
  <c r="E307" i="2" s="1"/>
  <c r="D307" i="2" l="1"/>
  <c r="B308" i="2" s="1"/>
  <c r="E308" i="2" s="1"/>
  <c r="D308" i="2" l="1"/>
  <c r="B309" i="2" s="1"/>
  <c r="E309" i="2" s="1"/>
  <c r="D309" i="2" l="1"/>
  <c r="B310" i="2" s="1"/>
  <c r="E310" i="2" s="1"/>
  <c r="D310" i="2" l="1"/>
  <c r="B311" i="2" s="1"/>
  <c r="E311" i="2" s="1"/>
  <c r="D311" i="2" l="1"/>
  <c r="B312" i="2" s="1"/>
  <c r="E312" i="2" s="1"/>
  <c r="D312" i="2" l="1"/>
  <c r="B313" i="2" s="1"/>
  <c r="E313" i="2" s="1"/>
  <c r="D313" i="2" l="1"/>
  <c r="B314" i="2" s="1"/>
  <c r="E314" i="2" s="1"/>
  <c r="D314" i="2" l="1"/>
  <c r="B315" i="2" s="1"/>
  <c r="E315" i="2" s="1"/>
  <c r="D315" i="2" l="1"/>
  <c r="B316" i="2" s="1"/>
  <c r="E316" i="2" s="1"/>
  <c r="D316" i="2" l="1"/>
  <c r="B317" i="2" s="1"/>
  <c r="E317" i="2" s="1"/>
  <c r="D317" i="2" l="1"/>
  <c r="B318" i="2" s="1"/>
  <c r="E318" i="2" s="1"/>
  <c r="D318" i="2" l="1"/>
  <c r="B319" i="2" s="1"/>
  <c r="E319" i="2" s="1"/>
  <c r="D319" i="2" l="1"/>
  <c r="B320" i="2" s="1"/>
  <c r="E320" i="2" s="1"/>
  <c r="D320" i="2" l="1"/>
  <c r="B321" i="2" s="1"/>
  <c r="E321" i="2" s="1"/>
  <c r="D321" i="2" l="1"/>
  <c r="B322" i="2" s="1"/>
  <c r="E322" i="2" s="1"/>
  <c r="D322" i="2" l="1"/>
  <c r="B323" i="2" s="1"/>
  <c r="E323" i="2" s="1"/>
  <c r="D323" i="2" l="1"/>
  <c r="B324" i="2" s="1"/>
  <c r="E324" i="2" s="1"/>
  <c r="D324" i="2" l="1"/>
  <c r="B325" i="2" s="1"/>
  <c r="E325" i="2" s="1"/>
  <c r="D325" i="2" l="1"/>
  <c r="B326" i="2" s="1"/>
  <c r="E326" i="2" s="1"/>
  <c r="D326" i="2" l="1"/>
  <c r="B327" i="2" s="1"/>
  <c r="E327" i="2" s="1"/>
  <c r="D327" i="2" l="1"/>
  <c r="B328" i="2" s="1"/>
  <c r="E328" i="2" s="1"/>
  <c r="D328" i="2" l="1"/>
  <c r="B329" i="2" s="1"/>
  <c r="E329" i="2" s="1"/>
  <c r="D329" i="2" l="1"/>
  <c r="B330" i="2" s="1"/>
  <c r="E330" i="2" s="1"/>
  <c r="D330" i="2" l="1"/>
  <c r="B331" i="2" s="1"/>
  <c r="E331" i="2" s="1"/>
  <c r="D331" i="2" l="1"/>
  <c r="B332" i="2" s="1"/>
  <c r="E332" i="2" s="1"/>
  <c r="D332" i="2" l="1"/>
  <c r="B333" i="2" s="1"/>
  <c r="E333" i="2" s="1"/>
  <c r="D333" i="2" l="1"/>
  <c r="B334" i="2" s="1"/>
  <c r="E334" i="2" s="1"/>
  <c r="D334" i="2" l="1"/>
  <c r="B335" i="2" s="1"/>
  <c r="E335" i="2" s="1"/>
  <c r="D335" i="2" l="1"/>
  <c r="B336" i="2" s="1"/>
  <c r="E336" i="2" s="1"/>
  <c r="D336" i="2" l="1"/>
  <c r="B337" i="2" s="1"/>
  <c r="E337" i="2" s="1"/>
  <c r="D337" i="2" l="1"/>
  <c r="B338" i="2" s="1"/>
  <c r="E338" i="2" s="1"/>
  <c r="D338" i="2" l="1"/>
  <c r="B339" i="2" s="1"/>
  <c r="E339" i="2" s="1"/>
  <c r="D339" i="2" l="1"/>
  <c r="B340" i="2" s="1"/>
  <c r="E340" i="2" s="1"/>
  <c r="D340" i="2" l="1"/>
  <c r="B341" i="2" s="1"/>
  <c r="E341" i="2" s="1"/>
  <c r="D341" i="2" l="1"/>
  <c r="B342" i="2" s="1"/>
  <c r="E342" i="2" s="1"/>
  <c r="D342" i="2" l="1"/>
  <c r="B343" i="2" s="1"/>
  <c r="E343" i="2" s="1"/>
  <c r="D343" i="2" l="1"/>
  <c r="B344" i="2" s="1"/>
  <c r="E344" i="2" s="1"/>
  <c r="D344" i="2" l="1"/>
  <c r="B345" i="2" s="1"/>
  <c r="E345" i="2" s="1"/>
  <c r="D345" i="2" l="1"/>
  <c r="B346" i="2" s="1"/>
  <c r="E346" i="2" s="1"/>
  <c r="D346" i="2" l="1"/>
  <c r="B347" i="2" s="1"/>
  <c r="E347" i="2" s="1"/>
  <c r="D347" i="2" l="1"/>
  <c r="B348" i="2" s="1"/>
  <c r="E348" i="2" s="1"/>
  <c r="D348" i="2" l="1"/>
  <c r="B349" i="2" s="1"/>
  <c r="E349" i="2" s="1"/>
  <c r="D349" i="2" l="1"/>
  <c r="B350" i="2" s="1"/>
  <c r="E350" i="2" s="1"/>
  <c r="D350" i="2" l="1"/>
  <c r="B351" i="2" s="1"/>
  <c r="E351" i="2" s="1"/>
  <c r="D351" i="2" l="1"/>
  <c r="B352" i="2" s="1"/>
  <c r="E352" i="2" s="1"/>
  <c r="D352" i="2" l="1"/>
  <c r="B353" i="2" s="1"/>
  <c r="E353" i="2" s="1"/>
  <c r="D353" i="2" l="1"/>
  <c r="B354" i="2" s="1"/>
  <c r="E354" i="2" s="1"/>
  <c r="D354" i="2" l="1"/>
  <c r="B355" i="2" s="1"/>
  <c r="E355" i="2" s="1"/>
  <c r="D355" i="2" l="1"/>
  <c r="B356" i="2" s="1"/>
  <c r="E356" i="2" s="1"/>
  <c r="D356" i="2" l="1"/>
  <c r="B357" i="2" s="1"/>
  <c r="E357" i="2" s="1"/>
  <c r="D357" i="2" l="1"/>
  <c r="B358" i="2" s="1"/>
  <c r="E358" i="2" s="1"/>
  <c r="D358" i="2" l="1"/>
  <c r="B359" i="2" s="1"/>
  <c r="E359" i="2" s="1"/>
  <c r="D359" i="2" l="1"/>
  <c r="B360" i="2" s="1"/>
  <c r="E360" i="2" s="1"/>
  <c r="D360" i="2" l="1"/>
  <c r="B361" i="2" s="1"/>
  <c r="E361" i="2" s="1"/>
  <c r="D361" i="2" l="1"/>
  <c r="B362" i="2" s="1"/>
  <c r="E362" i="2" s="1"/>
  <c r="D362" i="2" l="1"/>
  <c r="B363" i="2" s="1"/>
  <c r="E363" i="2" s="1"/>
  <c r="D363" i="2" l="1"/>
  <c r="B364" i="2" s="1"/>
  <c r="E364" i="2" s="1"/>
  <c r="D364" i="2" l="1"/>
  <c r="B365" i="2" s="1"/>
  <c r="E365" i="2" s="1"/>
  <c r="D365" i="2" l="1"/>
  <c r="B366" i="2" s="1"/>
  <c r="E366" i="2" s="1"/>
  <c r="D366" i="2" l="1"/>
  <c r="B367" i="2" s="1"/>
  <c r="E367" i="2" s="1"/>
  <c r="D367" i="2" l="1"/>
  <c r="B368" i="2" s="1"/>
  <c r="E368" i="2" s="1"/>
  <c r="D368" i="2" l="1"/>
  <c r="B369" i="2" s="1"/>
  <c r="E369" i="2" s="1"/>
  <c r="D369" i="2" l="1"/>
  <c r="B370" i="2" s="1"/>
  <c r="E370" i="2" s="1"/>
  <c r="D370" i="2" l="1"/>
  <c r="B371" i="2" s="1"/>
  <c r="E371" i="2" s="1"/>
  <c r="D371" i="2" l="1"/>
  <c r="B372" i="2" s="1"/>
  <c r="E372" i="2" l="1"/>
  <c r="D372" i="2" s="1"/>
  <c r="D433" i="2" s="1"/>
  <c r="E433" i="2"/>
  <c r="F14" i="1" l="1"/>
  <c r="F11" i="1"/>
  <c r="B373" i="2"/>
  <c r="E373" i="2" s="1"/>
  <c r="D373" i="2" s="1"/>
  <c r="B374" i="2" s="1"/>
  <c r="E374" i="2" l="1"/>
  <c r="D374" i="2" s="1"/>
  <c r="B375" i="2" s="1"/>
  <c r="E375" i="2" l="1"/>
  <c r="D375" i="2" s="1"/>
  <c r="B376" i="2" s="1"/>
  <c r="E376" i="2" s="1"/>
  <c r="D376" i="2" s="1"/>
  <c r="B377" i="2" s="1"/>
  <c r="E377" i="2" s="1"/>
  <c r="D377" i="2" s="1"/>
  <c r="B378" i="2" s="1"/>
  <c r="E378" i="2" s="1"/>
  <c r="D378" i="2" s="1"/>
  <c r="B379" i="2" s="1"/>
  <c r="E379" i="2" s="1"/>
  <c r="D379" i="2" s="1"/>
  <c r="B380" i="2" s="1"/>
  <c r="E380" i="2" s="1"/>
  <c r="D380" i="2" s="1"/>
  <c r="B381" i="2" s="1"/>
  <c r="E381" i="2" s="1"/>
  <c r="D381" i="2" s="1"/>
  <c r="B382" i="2" s="1"/>
  <c r="E382" i="2" s="1"/>
  <c r="D382" i="2" s="1"/>
  <c r="B383" i="2" s="1"/>
  <c r="E383" i="2" l="1"/>
  <c r="D383" i="2" s="1"/>
  <c r="B384" i="2" s="1"/>
  <c r="E384" i="2" s="1"/>
  <c r="D384" i="2" s="1"/>
  <c r="B385" i="2" s="1"/>
  <c r="E385" i="2" s="1"/>
  <c r="D385" i="2" s="1"/>
  <c r="B386" i="2" s="1"/>
  <c r="E386" i="2" l="1"/>
  <c r="D386" i="2" s="1"/>
  <c r="B387" i="2" s="1"/>
  <c r="E387" i="2" s="1"/>
  <c r="D387" i="2" s="1"/>
  <c r="B388" i="2" s="1"/>
  <c r="E388" i="2" s="1"/>
  <c r="D388" i="2" s="1"/>
  <c r="B389" i="2" s="1"/>
  <c r="E389" i="2" s="1"/>
  <c r="D389" i="2" s="1"/>
  <c r="B390" i="2" s="1"/>
  <c r="E390" i="2" s="1"/>
  <c r="D390" i="2" s="1"/>
  <c r="B391" i="2" s="1"/>
  <c r="E391" i="2" s="1"/>
  <c r="D391" i="2" s="1"/>
  <c r="B392" i="2" s="1"/>
  <c r="E392" i="2" s="1"/>
  <c r="D392" i="2" s="1"/>
  <c r="B393" i="2" s="1"/>
  <c r="E393" i="2" l="1"/>
  <c r="D393" i="2" s="1"/>
  <c r="B394" i="2" s="1"/>
  <c r="E394" i="2" l="1"/>
  <c r="D394" i="2" s="1"/>
  <c r="B395" i="2" s="1"/>
  <c r="E395" i="2" l="1"/>
  <c r="D395" i="2" s="1"/>
  <c r="B396" i="2" s="1"/>
  <c r="E396" i="2" s="1"/>
  <c r="D396" i="2" s="1"/>
  <c r="B397" i="2" s="1"/>
  <c r="E397" i="2" l="1"/>
  <c r="D397" i="2" s="1"/>
  <c r="B398" i="2" s="1"/>
  <c r="E398" i="2" s="1"/>
  <c r="D398" i="2" s="1"/>
  <c r="B399" i="2" s="1"/>
  <c r="E399" i="2" s="1"/>
  <c r="D399" i="2" s="1"/>
  <c r="B400" i="2" s="1"/>
  <c r="E400" i="2" s="1"/>
  <c r="D400" i="2" s="1"/>
  <c r="B401" i="2" s="1"/>
  <c r="E401" i="2" s="1"/>
  <c r="D401" i="2" s="1"/>
  <c r="B402" i="2" s="1"/>
  <c r="E402" i="2" l="1"/>
  <c r="D402" i="2" s="1"/>
  <c r="B403" i="2" s="1"/>
  <c r="E403" i="2" s="1"/>
  <c r="D403" i="2" s="1"/>
  <c r="B404" i="2" s="1"/>
  <c r="E404" i="2" s="1"/>
  <c r="D404" i="2" s="1"/>
  <c r="B405" i="2" s="1"/>
  <c r="E405" i="2" s="1"/>
  <c r="D405" i="2" s="1"/>
  <c r="B406" i="2" s="1"/>
  <c r="E406" i="2" s="1"/>
  <c r="D406" i="2" s="1"/>
  <c r="B407" i="2" s="1"/>
  <c r="E407" i="2" s="1"/>
  <c r="D407" i="2" s="1"/>
  <c r="B408" i="2" s="1"/>
  <c r="E408" i="2" s="1"/>
  <c r="D408" i="2" s="1"/>
  <c r="B409" i="2" s="1"/>
  <c r="E409" i="2" s="1"/>
  <c r="D409" i="2" s="1"/>
  <c r="B410" i="2" s="1"/>
  <c r="E410" i="2" s="1"/>
  <c r="D410" i="2" s="1"/>
  <c r="B411" i="2" s="1"/>
  <c r="E411" i="2" s="1"/>
  <c r="D411" i="2" s="1"/>
  <c r="B412" i="2" s="1"/>
  <c r="E412" i="2" s="1"/>
  <c r="D412" i="2" s="1"/>
  <c r="B413" i="2" s="1"/>
  <c r="E413" i="2" s="1"/>
  <c r="D413" i="2" s="1"/>
  <c r="B414" i="2" s="1"/>
  <c r="E414" i="2" s="1"/>
  <c r="D414" i="2" s="1"/>
  <c r="B415" i="2" s="1"/>
  <c r="E415" i="2" s="1"/>
  <c r="D415" i="2" s="1"/>
  <c r="B416" i="2" s="1"/>
  <c r="E416" i="2" s="1"/>
  <c r="D416" i="2" s="1"/>
  <c r="B417" i="2" s="1"/>
  <c r="E417" i="2" s="1"/>
  <c r="D417" i="2" s="1"/>
  <c r="B418" i="2" s="1"/>
  <c r="E418" i="2" s="1"/>
  <c r="D418" i="2" s="1"/>
  <c r="B419" i="2" s="1"/>
  <c r="E419" i="2" s="1"/>
  <c r="D419" i="2" s="1"/>
  <c r="B420" i="2" s="1"/>
  <c r="E420" i="2" l="1"/>
  <c r="D420" i="2" s="1"/>
  <c r="B421" i="2" s="1"/>
  <c r="E421" i="2" s="1"/>
  <c r="D421" i="2" s="1"/>
  <c r="B422" i="2" s="1"/>
  <c r="E422" i="2" l="1"/>
  <c r="D422" i="2" s="1"/>
  <c r="B423" i="2" s="1"/>
  <c r="E423" i="2" s="1"/>
  <c r="D423" i="2" s="1"/>
  <c r="B424" i="2" s="1"/>
  <c r="E424" i="2" s="1"/>
  <c r="D424" i="2" s="1"/>
  <c r="B425" i="2" s="1"/>
  <c r="E425" i="2" s="1"/>
  <c r="D425" i="2" s="1"/>
  <c r="B426" i="2" s="1"/>
  <c r="E426" i="2" l="1"/>
  <c r="D426" i="2" s="1"/>
  <c r="B427" i="2" s="1"/>
  <c r="E427" i="2" s="1"/>
  <c r="D427" i="2" s="1"/>
  <c r="B428" i="2" s="1"/>
  <c r="E428" i="2" s="1"/>
  <c r="D428" i="2" s="1"/>
  <c r="B429" i="2" s="1"/>
  <c r="E429" i="2" l="1"/>
  <c r="D429" i="2" s="1"/>
  <c r="B430" i="2" s="1"/>
  <c r="E430" i="2" s="1"/>
  <c r="D430" i="2" s="1"/>
  <c r="B431" i="2" s="1"/>
  <c r="E431" i="2" s="1"/>
  <c r="D431" i="2" s="1"/>
  <c r="B432" i="2" s="1"/>
  <c r="E432" i="2" s="1"/>
  <c r="D432" i="2" s="1"/>
</calcChain>
</file>

<file path=xl/comments1.xml><?xml version="1.0" encoding="utf-8"?>
<comments xmlns="http://schemas.openxmlformats.org/spreadsheetml/2006/main">
  <authors>
    <author>Wojciech Kalus</author>
  </authors>
  <commentList>
    <comment ref="D6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cenę za jaką kupujesz / budujesz nieruchomość</t>
        </r>
      </text>
    </comment>
    <comment ref="D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kwotę wkładu własnego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okres kredytowania na jaki chcesz uzyskać kredyt</t>
        </r>
      </text>
    </comment>
    <comment ref="D17" authorId="0" shapeId="0">
      <text>
        <r>
          <rPr>
            <b/>
            <sz val="9"/>
            <color indexed="81"/>
            <rFont val="Tahoma"/>
            <family val="2"/>
            <charset val="238"/>
          </rPr>
          <t>Wojciech Kalus:</t>
        </r>
        <r>
          <rPr>
            <sz val="9"/>
            <color indexed="81"/>
            <rFont val="Tahoma"/>
            <family val="2"/>
            <charset val="238"/>
          </rPr>
          <t xml:space="preserve">
Wprowadź oprocentowanie kredytu</t>
        </r>
      </text>
    </comment>
  </commentList>
</comments>
</file>

<file path=xl/sharedStrings.xml><?xml version="1.0" encoding="utf-8"?>
<sst xmlns="http://schemas.openxmlformats.org/spreadsheetml/2006/main" count="61" uniqueCount="37">
  <si>
    <t>Całkowity koszt inwestycji</t>
  </si>
  <si>
    <t>PLN</t>
  </si>
  <si>
    <t>Wkład własny</t>
  </si>
  <si>
    <t>Kwota kredytu w PLN</t>
  </si>
  <si>
    <t>Rata malejąca</t>
  </si>
  <si>
    <t>Rata równa</t>
  </si>
  <si>
    <t>Liczba rat</t>
  </si>
  <si>
    <t>Raty malejące</t>
  </si>
  <si>
    <t>Kwota kredytu</t>
  </si>
  <si>
    <t>Stopa procentowa</t>
  </si>
  <si>
    <t>Ilość rat</t>
  </si>
  <si>
    <t>Lp.</t>
  </si>
  <si>
    <t>Kredyt</t>
  </si>
  <si>
    <t>Rata</t>
  </si>
  <si>
    <t>Rata kapitałowa</t>
  </si>
  <si>
    <t>Rata odsetkowa</t>
  </si>
  <si>
    <t>Rata kredytu w PLN</t>
  </si>
  <si>
    <t>SUMA</t>
  </si>
  <si>
    <t>Raty równe - annuitetowe</t>
  </si>
  <si>
    <t>DiP Finance Wojciech Kalus</t>
  </si>
  <si>
    <t>tel.</t>
  </si>
  <si>
    <t>wojciech.kalus@dipfinance.pl</t>
  </si>
  <si>
    <t xml:space="preserve">e-mail: </t>
  </si>
  <si>
    <t>www:</t>
  </si>
  <si>
    <t>http://dipfinance.pl</t>
  </si>
  <si>
    <t>Suma odsetek - raty równe</t>
  </si>
  <si>
    <t>Suma odsetek raty malejące</t>
  </si>
  <si>
    <t>Kapitał + Odsetki - raty równe</t>
  </si>
  <si>
    <t>Kapitał + Odsetki - rart malejące</t>
  </si>
  <si>
    <t>Oprocentowanie dla PLN</t>
  </si>
  <si>
    <t>LTV - max LTV 90%</t>
  </si>
  <si>
    <t>Okres kredytowania w latach - max 35 lat</t>
  </si>
  <si>
    <t>http://wibor.money.pl/</t>
  </si>
  <si>
    <t xml:space="preserve">Aktualne stawki WIBOR można znaleźć tutaj </t>
  </si>
  <si>
    <t>Wysokość marży jest uzależniona od wielu czynników - aktualnej oferty banku, wkładu własnego itd.</t>
  </si>
  <si>
    <t>Oprocentowanie kredytu = WIBOR 3M ( lub 6M lub 12M ) + marża banku</t>
  </si>
  <si>
    <t>LTV = kwota kredytu do  wartości zabezpieczenia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</si>
</sst>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z_ł_-;\-* #,##0.00\ _z_ł_-;_-* &quot;-&quot;??\ _z_ł_-;_-@_-"/>
    <numFmt numFmtId="164" formatCode="#&quot; &quot;##0.00"/>
  </numFmts>
  <fonts count="22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name val="Arial CE"/>
      <family val="2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sz val="14"/>
      <name val="Arial CE"/>
      <family val="2"/>
      <charset val="238"/>
    </font>
    <font>
      <b/>
      <sz val="11"/>
      <name val="Arial CE"/>
      <family val="2"/>
      <charset val="238"/>
    </font>
    <font>
      <b/>
      <sz val="12"/>
      <color theme="1"/>
      <name val="Arial"/>
      <family val="2"/>
      <charset val="238"/>
    </font>
    <font>
      <b/>
      <sz val="14"/>
      <color rgb="FFFF0000"/>
      <name val="Arial CE"/>
      <family val="2"/>
      <charset val="238"/>
    </font>
    <font>
      <sz val="12"/>
      <name val="Arial Black"/>
      <family val="2"/>
    </font>
    <font>
      <sz val="12"/>
      <name val="Arial CE"/>
      <charset val="238"/>
    </font>
    <font>
      <b/>
      <sz val="12"/>
      <color rgb="FFFF0000"/>
      <name val="Arial CE"/>
      <family val="2"/>
      <charset val="238"/>
    </font>
    <font>
      <b/>
      <sz val="10"/>
      <color rgb="FFFF0000"/>
      <name val="Arial CE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u/>
      <sz val="14"/>
      <color theme="10"/>
      <name val="Calibri"/>
      <family val="2"/>
      <charset val="238"/>
      <scheme val="minor"/>
    </font>
    <font>
      <b/>
      <sz val="8"/>
      <color rgb="FFFF0000"/>
      <name val="Arial CE"/>
      <family val="2"/>
      <charset val="238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4" tint="0.3999755851924192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04">
    <xf numFmtId="0" fontId="0" fillId="0" borderId="0" xfId="0"/>
    <xf numFmtId="0" fontId="0" fillId="0" borderId="0" xfId="0" applyBorder="1" applyProtection="1"/>
    <xf numFmtId="10" fontId="3" fillId="0" borderId="0" xfId="0" applyNumberFormat="1" applyFont="1" applyBorder="1" applyProtection="1"/>
    <xf numFmtId="0" fontId="4" fillId="0" borderId="0" xfId="0" applyFont="1" applyBorder="1" applyProtection="1"/>
    <xf numFmtId="0" fontId="5" fillId="0" borderId="0" xfId="0" applyFont="1" applyBorder="1" applyProtection="1"/>
    <xf numFmtId="0" fontId="6" fillId="0" borderId="0" xfId="0" applyFont="1" applyBorder="1" applyAlignment="1" applyProtection="1"/>
    <xf numFmtId="0" fontId="9" fillId="0" borderId="0" xfId="0" applyFont="1" applyFill="1"/>
    <xf numFmtId="2" fontId="0" fillId="0" borderId="0" xfId="0" applyNumberFormat="1"/>
    <xf numFmtId="0" fontId="10" fillId="0" borderId="0" xfId="0" applyFont="1" applyFill="1"/>
    <xf numFmtId="0" fontId="0" fillId="0" borderId="7" xfId="0" applyBorder="1"/>
    <xf numFmtId="0" fontId="0" fillId="0" borderId="10" xfId="0" applyBorder="1"/>
    <xf numFmtId="0" fontId="0" fillId="0" borderId="12" xfId="0" applyBorder="1"/>
    <xf numFmtId="0" fontId="0" fillId="0" borderId="0" xfId="0" applyBorder="1"/>
    <xf numFmtId="0" fontId="3" fillId="0" borderId="4" xfId="0" applyFont="1" applyBorder="1" applyAlignment="1">
      <alignment horizontal="center" wrapText="1"/>
    </xf>
    <xf numFmtId="0" fontId="3" fillId="0" borderId="5" xfId="0" applyFont="1" applyBorder="1" applyAlignment="1">
      <alignment horizontal="center" wrapText="1"/>
    </xf>
    <xf numFmtId="0" fontId="2" fillId="0" borderId="5" xfId="0" applyFont="1" applyFill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0" fillId="0" borderId="18" xfId="0" applyBorder="1"/>
    <xf numFmtId="0" fontId="0" fillId="2" borderId="0" xfId="0" applyFill="1"/>
    <xf numFmtId="0" fontId="6" fillId="0" borderId="0" xfId="0" applyFont="1" applyFill="1" applyBorder="1" applyAlignment="1" applyProtection="1"/>
    <xf numFmtId="0" fontId="3" fillId="0" borderId="6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wrapText="1"/>
    </xf>
    <xf numFmtId="0" fontId="2" fillId="0" borderId="22" xfId="0" applyFont="1" applyBorder="1" applyProtection="1"/>
    <xf numFmtId="0" fontId="0" fillId="0" borderId="23" xfId="0" applyBorder="1" applyProtection="1"/>
    <xf numFmtId="0" fontId="3" fillId="0" borderId="23" xfId="0" applyFont="1" applyBorder="1" applyProtection="1"/>
    <xf numFmtId="0" fontId="2" fillId="0" borderId="25" xfId="0" applyFont="1" applyBorder="1" applyProtection="1"/>
    <xf numFmtId="0" fontId="0" fillId="0" borderId="25" xfId="0" applyBorder="1" applyProtection="1"/>
    <xf numFmtId="0" fontId="4" fillId="0" borderId="25" xfId="0" applyFont="1" applyBorder="1" applyProtection="1"/>
    <xf numFmtId="0" fontId="0" fillId="0" borderId="27" xfId="0" applyBorder="1" applyProtection="1"/>
    <xf numFmtId="0" fontId="0" fillId="0" borderId="28" xfId="0" applyBorder="1" applyProtection="1"/>
    <xf numFmtId="4" fontId="2" fillId="0" borderId="23" xfId="0" applyNumberFormat="1" applyFont="1" applyFill="1" applyBorder="1" applyProtection="1"/>
    <xf numFmtId="0" fontId="0" fillId="0" borderId="24" xfId="0" applyBorder="1"/>
    <xf numFmtId="0" fontId="0" fillId="0" borderId="26" xfId="0" applyBorder="1"/>
    <xf numFmtId="0" fontId="0" fillId="0" borderId="29" xfId="0" applyBorder="1"/>
    <xf numFmtId="0" fontId="17" fillId="0" borderId="0" xfId="3" applyFont="1"/>
    <xf numFmtId="3" fontId="16" fillId="0" borderId="0" xfId="0" applyNumberFormat="1" applyFont="1" applyAlignment="1">
      <alignment horizontal="left"/>
    </xf>
    <xf numFmtId="0" fontId="16" fillId="0" borderId="0" xfId="0" applyFont="1" applyAlignment="1">
      <alignment horizontal="left"/>
    </xf>
    <xf numFmtId="4" fontId="4" fillId="0" borderId="25" xfId="0" applyNumberFormat="1" applyFont="1" applyBorder="1" applyAlignment="1" applyProtection="1">
      <alignment vertical="center"/>
    </xf>
    <xf numFmtId="4" fontId="4" fillId="0" borderId="0" xfId="0" applyNumberFormat="1" applyFont="1" applyBorder="1" applyAlignment="1" applyProtection="1">
      <alignment vertical="center"/>
    </xf>
    <xf numFmtId="0" fontId="7" fillId="0" borderId="0" xfId="0" applyFont="1" applyBorder="1" applyAlignment="1" applyProtection="1">
      <alignment vertical="center"/>
    </xf>
    <xf numFmtId="3" fontId="8" fillId="0" borderId="0" xfId="0" applyNumberFormat="1" applyFont="1" applyFill="1" applyBorder="1" applyAlignment="1" applyProtection="1">
      <alignment vertical="center"/>
    </xf>
    <xf numFmtId="0" fontId="12" fillId="4" borderId="7" xfId="0" applyFont="1" applyFill="1" applyBorder="1" applyAlignment="1" applyProtection="1">
      <alignment horizontal="center"/>
    </xf>
    <xf numFmtId="0" fontId="12" fillId="4" borderId="9" xfId="0" applyFont="1" applyFill="1" applyBorder="1" applyAlignment="1" applyProtection="1">
      <alignment horizontal="center"/>
    </xf>
    <xf numFmtId="0" fontId="18" fillId="4" borderId="7" xfId="0" applyFont="1" applyFill="1" applyBorder="1" applyAlignment="1" applyProtection="1">
      <alignment horizontal="center" vertical="center" wrapText="1"/>
    </xf>
    <xf numFmtId="0" fontId="18" fillId="4" borderId="9" xfId="0" applyFont="1" applyFill="1" applyBorder="1" applyAlignment="1" applyProtection="1">
      <alignment horizontal="center" vertical="center" wrapText="1"/>
    </xf>
    <xf numFmtId="0" fontId="2" fillId="0" borderId="25" xfId="0" applyFont="1" applyBorder="1" applyAlignment="1" applyProtection="1">
      <alignment vertical="center"/>
    </xf>
    <xf numFmtId="0" fontId="4" fillId="3" borderId="0" xfId="0" applyFont="1" applyFill="1" applyBorder="1" applyAlignment="1" applyProtection="1">
      <alignment horizontal="center" vertical="center"/>
      <protection locked="0"/>
    </xf>
    <xf numFmtId="10" fontId="4" fillId="3" borderId="0" xfId="0" applyNumberFormat="1" applyFont="1" applyFill="1" applyBorder="1" applyAlignment="1" applyProtection="1">
      <alignment horizontal="center" vertical="center"/>
      <protection locked="0"/>
    </xf>
    <xf numFmtId="4" fontId="2" fillId="3" borderId="23" xfId="0" applyNumberFormat="1" applyFont="1" applyFill="1" applyBorder="1" applyAlignment="1" applyProtection="1">
      <alignment horizontal="center"/>
      <protection locked="0"/>
    </xf>
    <xf numFmtId="4" fontId="2" fillId="3" borderId="0" xfId="0" applyNumberFormat="1" applyFont="1" applyFill="1" applyBorder="1" applyAlignment="1" applyProtection="1">
      <alignment horizontal="center"/>
      <protection locked="0"/>
    </xf>
    <xf numFmtId="4" fontId="2" fillId="0" borderId="25" xfId="0" applyNumberFormat="1" applyFont="1" applyBorder="1" applyAlignment="1" applyProtection="1">
      <alignment vertical="center"/>
    </xf>
    <xf numFmtId="0" fontId="20" fillId="0" borderId="23" xfId="0" applyFont="1" applyBorder="1" applyProtection="1"/>
    <xf numFmtId="0" fontId="20" fillId="0" borderId="0" xfId="0" applyFont="1" applyBorder="1" applyProtection="1"/>
    <xf numFmtId="10" fontId="19" fillId="0" borderId="0" xfId="0" applyNumberFormat="1" applyFont="1"/>
    <xf numFmtId="10" fontId="15" fillId="0" borderId="0" xfId="3" applyNumberFormat="1"/>
    <xf numFmtId="0" fontId="15" fillId="0" borderId="0" xfId="3"/>
    <xf numFmtId="0" fontId="0" fillId="0" borderId="0" xfId="0" applyFont="1" applyAlignment="1"/>
    <xf numFmtId="0" fontId="19" fillId="0" borderId="0" xfId="0" applyFont="1"/>
    <xf numFmtId="0" fontId="19" fillId="0" borderId="0" xfId="0" applyFont="1" applyAlignment="1"/>
    <xf numFmtId="10" fontId="2" fillId="2" borderId="0" xfId="2" applyNumberFormat="1" applyFont="1" applyFill="1" applyBorder="1" applyAlignment="1" applyProtection="1">
      <alignment horizontal="center"/>
      <protection hidden="1"/>
    </xf>
    <xf numFmtId="3" fontId="8" fillId="2" borderId="0" xfId="0" applyNumberFormat="1" applyFont="1" applyFill="1" applyBorder="1" applyAlignment="1" applyProtection="1">
      <alignment horizontal="center" vertical="center"/>
      <protection hidden="1"/>
    </xf>
    <xf numFmtId="0" fontId="8" fillId="2" borderId="0" xfId="0" applyFont="1" applyFill="1" applyBorder="1" applyAlignment="1" applyProtection="1">
      <alignment horizontal="center" vertical="center"/>
      <protection hidden="1"/>
    </xf>
    <xf numFmtId="43" fontId="11" fillId="2" borderId="12" xfId="1" applyFont="1" applyFill="1" applyBorder="1" applyAlignment="1" applyProtection="1">
      <alignment horizontal="center"/>
      <protection hidden="1"/>
    </xf>
    <xf numFmtId="43" fontId="11" fillId="2" borderId="14" xfId="1" applyFont="1" applyFill="1" applyBorder="1" applyAlignment="1" applyProtection="1">
      <alignment horizontal="center"/>
      <protection hidden="1"/>
    </xf>
    <xf numFmtId="43" fontId="12" fillId="2" borderId="12" xfId="1" applyFont="1" applyFill="1" applyBorder="1" applyAlignment="1" applyProtection="1">
      <alignment horizontal="center"/>
      <protection hidden="1"/>
    </xf>
    <xf numFmtId="43" fontId="12" fillId="2" borderId="14" xfId="1" applyFont="1" applyFill="1" applyBorder="1" applyAlignment="1" applyProtection="1">
      <alignment horizontal="center"/>
      <protection hidden="1"/>
    </xf>
    <xf numFmtId="3" fontId="3" fillId="2" borderId="3" xfId="0" applyNumberFormat="1" applyFont="1" applyFill="1" applyBorder="1" applyProtection="1">
      <protection hidden="1"/>
    </xf>
    <xf numFmtId="10" fontId="3" fillId="2" borderId="3" xfId="0" applyNumberFormat="1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4" fontId="0" fillId="0" borderId="8" xfId="0" applyNumberFormat="1" applyBorder="1" applyProtection="1">
      <protection hidden="1"/>
    </xf>
    <xf numFmtId="2" fontId="2" fillId="0" borderId="8" xfId="0" applyNumberFormat="1" applyFont="1" applyFill="1" applyBorder="1" applyProtection="1">
      <protection hidden="1"/>
    </xf>
    <xf numFmtId="2" fontId="0" fillId="0" borderId="8" xfId="0" applyNumberFormat="1" applyBorder="1" applyProtection="1">
      <protection hidden="1"/>
    </xf>
    <xf numFmtId="4" fontId="0" fillId="0" borderId="9" xfId="0" applyNumberFormat="1" applyFill="1" applyBorder="1" applyProtection="1">
      <protection hidden="1"/>
    </xf>
    <xf numFmtId="4" fontId="0" fillId="0" borderId="3" xfId="0" applyNumberFormat="1" applyBorder="1" applyProtection="1">
      <protection hidden="1"/>
    </xf>
    <xf numFmtId="2" fontId="0" fillId="0" borderId="3" xfId="0" applyNumberFormat="1" applyBorder="1" applyProtection="1">
      <protection hidden="1"/>
    </xf>
    <xf numFmtId="4" fontId="0" fillId="0" borderId="11" xfId="0" applyNumberFormat="1" applyFill="1" applyBorder="1" applyProtection="1">
      <protection hidden="1"/>
    </xf>
    <xf numFmtId="4" fontId="0" fillId="0" borderId="19" xfId="0" applyNumberFormat="1" applyBorder="1" applyProtection="1">
      <protection hidden="1"/>
    </xf>
    <xf numFmtId="2" fontId="2" fillId="0" borderId="20" xfId="0" applyNumberFormat="1" applyFont="1" applyFill="1" applyBorder="1" applyProtection="1">
      <protection hidden="1"/>
    </xf>
    <xf numFmtId="2" fontId="0" fillId="0" borderId="19" xfId="0" applyNumberFormat="1" applyBorder="1" applyProtection="1">
      <protection hidden="1"/>
    </xf>
    <xf numFmtId="2" fontId="0" fillId="0" borderId="20" xfId="0" applyNumberFormat="1" applyBorder="1" applyProtection="1">
      <protection hidden="1"/>
    </xf>
    <xf numFmtId="4" fontId="0" fillId="0" borderId="21" xfId="0" applyNumberFormat="1" applyFill="1" applyBorder="1" applyProtection="1">
      <protection hidden="1"/>
    </xf>
    <xf numFmtId="4" fontId="0" fillId="0" borderId="13" xfId="0" applyNumberFormat="1" applyBorder="1" applyProtection="1">
      <protection hidden="1"/>
    </xf>
    <xf numFmtId="2" fontId="2" fillId="0" borderId="5" xfId="0" applyNumberFormat="1" applyFont="1" applyFill="1" applyBorder="1" applyProtection="1">
      <protection hidden="1"/>
    </xf>
    <xf numFmtId="2" fontId="0" fillId="0" borderId="13" xfId="0" applyNumberFormat="1" applyBorder="1" applyProtection="1">
      <protection hidden="1"/>
    </xf>
    <xf numFmtId="2" fontId="0" fillId="0" borderId="5" xfId="0" applyNumberFormat="1" applyBorder="1" applyProtection="1">
      <protection hidden="1"/>
    </xf>
    <xf numFmtId="4" fontId="0" fillId="0" borderId="14" xfId="0" applyNumberFormat="1" applyFill="1" applyBorder="1" applyProtection="1">
      <protection hidden="1"/>
    </xf>
    <xf numFmtId="0" fontId="11" fillId="2" borderId="4" xfId="0" applyFont="1" applyFill="1" applyBorder="1" applyAlignment="1" applyProtection="1">
      <alignment horizontal="right"/>
      <protection hidden="1"/>
    </xf>
    <xf numFmtId="164" fontId="11" fillId="2" borderId="5" xfId="0" applyNumberFormat="1" applyFont="1" applyFill="1" applyBorder="1" applyProtection="1">
      <protection hidden="1"/>
    </xf>
    <xf numFmtId="164" fontId="11" fillId="2" borderId="6" xfId="0" applyNumberFormat="1" applyFont="1" applyFill="1" applyBorder="1" applyProtection="1">
      <protection hidden="1"/>
    </xf>
    <xf numFmtId="2" fontId="2" fillId="0" borderId="3" xfId="0" applyNumberFormat="1" applyFont="1" applyFill="1" applyBorder="1" applyProtection="1">
      <protection hidden="1"/>
    </xf>
    <xf numFmtId="2" fontId="2" fillId="0" borderId="13" xfId="0" applyNumberFormat="1" applyFont="1" applyFill="1" applyBorder="1" applyProtection="1">
      <protection hidden="1"/>
    </xf>
    <xf numFmtId="4" fontId="11" fillId="2" borderId="15" xfId="0" applyNumberFormat="1" applyFont="1" applyFill="1" applyBorder="1" applyProtection="1">
      <protection hidden="1"/>
    </xf>
    <xf numFmtId="164" fontId="11" fillId="2" borderId="16" xfId="0" applyNumberFormat="1" applyFont="1" applyFill="1" applyBorder="1" applyProtection="1">
      <protection hidden="1"/>
    </xf>
    <xf numFmtId="164" fontId="11" fillId="2" borderId="17" xfId="0" applyNumberFormat="1" applyFont="1" applyFill="1" applyBorder="1" applyProtection="1">
      <protection hidden="1"/>
    </xf>
    <xf numFmtId="0" fontId="21" fillId="0" borderId="25" xfId="0" applyFont="1" applyBorder="1" applyProtection="1"/>
    <xf numFmtId="0" fontId="7" fillId="0" borderId="25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left"/>
    </xf>
    <xf numFmtId="0" fontId="2" fillId="0" borderId="25" xfId="0" applyFont="1" applyBorder="1" applyAlignment="1" applyProtection="1">
      <alignment horizontal="left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</cellXfs>
  <cellStyles count="4">
    <cellStyle name="Dziesiętny" xfId="1" builtinId="3"/>
    <cellStyle name="Hiperłącze" xfId="3" builtinId="8"/>
    <cellStyle name="Normalny" xfId="0" builtinId="0"/>
    <cellStyle name="Procentowy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304800</xdr:colOff>
      <xdr:row>0</xdr:row>
      <xdr:rowOff>200025</xdr:rowOff>
    </xdr:from>
    <xdr:to>
      <xdr:col>3</xdr:col>
      <xdr:colOff>371475</xdr:colOff>
      <xdr:row>4</xdr:row>
      <xdr:rowOff>104775</xdr:rowOff>
    </xdr:to>
    <xdr:pic>
      <xdr:nvPicPr>
        <xdr:cNvPr id="3" name="Obraz 2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400" y="200025"/>
          <a:ext cx="2381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0</xdr:row>
      <xdr:rowOff>219075</xdr:rowOff>
    </xdr:from>
    <xdr:to>
      <xdr:col>2</xdr:col>
      <xdr:colOff>838200</xdr:colOff>
      <xdr:row>4</xdr:row>
      <xdr:rowOff>123825</xdr:rowOff>
    </xdr:to>
    <xdr:pic>
      <xdr:nvPicPr>
        <xdr:cNvPr id="2" name="Obraz 1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219075"/>
          <a:ext cx="2381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168852</xdr:colOff>
      <xdr:row>0</xdr:row>
      <xdr:rowOff>216477</xdr:rowOff>
    </xdr:from>
    <xdr:to>
      <xdr:col>2</xdr:col>
      <xdr:colOff>887557</xdr:colOff>
      <xdr:row>4</xdr:row>
      <xdr:rowOff>103909</xdr:rowOff>
    </xdr:to>
    <xdr:pic>
      <xdr:nvPicPr>
        <xdr:cNvPr id="2" name="Obraz 1" descr="http://dipfinance.pl/wp-content/themes/impulse-press/images/log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8852" y="216477"/>
          <a:ext cx="2381250" cy="857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ojciech/Desktop/Biuro/WZORY%20KALKULATOR&#211;W/Uniwersalny%20kalkulator%20do%20rat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ry kredytu"/>
      <sheetName val="Raty malejące"/>
      <sheetName val="Raty równe"/>
      <sheetName val="Raty malejące w latach"/>
      <sheetName val="Raty równe w latach"/>
    </sheetNames>
    <sheetDataSet>
      <sheetData sheetId="0">
        <row r="19">
          <cell r="H19">
            <v>4.0644999999999998</v>
          </cell>
        </row>
        <row r="40">
          <cell r="C40">
            <v>1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://dipfinance.pl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mailto:wojciech.kalus@dipfinance.pl" TargetMode="External"/><Relationship Id="rId1" Type="http://schemas.openxmlformats.org/officeDocument/2006/relationships/printerSettings" Target="../printerSettings/printerSettings1.bin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2.bin"/><Relationship Id="rId4" Type="http://schemas.openxmlformats.org/officeDocument/2006/relationships/hyperlink" Target="http://wibor.money.pl/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3.bin"/><Relationship Id="rId5" Type="http://schemas.openxmlformats.org/officeDocument/2006/relationships/drawing" Target="../drawings/drawing2.xml"/><Relationship Id="rId4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hyperlink" Target="mailto:wojciech.kalus@dipfinance.pl" TargetMode="External"/><Relationship Id="rId2" Type="http://schemas.openxmlformats.org/officeDocument/2006/relationships/hyperlink" Target="http://dipfinance.pl/" TargetMode="External"/><Relationship Id="rId1" Type="http://schemas.openxmlformats.org/officeDocument/2006/relationships/printerSettings" Target="../printerSettings/printerSettings5.bin"/><Relationship Id="rId5" Type="http://schemas.openxmlformats.org/officeDocument/2006/relationships/drawing" Target="../drawings/drawing3.xml"/><Relationship Id="rId4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autoPageBreaks="0"/>
  </sheetPr>
  <dimension ref="B1:H25"/>
  <sheetViews>
    <sheetView showGridLines="0" tabSelected="1" view="pageBreakPreview" zoomScaleNormal="100" zoomScaleSheetLayoutView="100" workbookViewId="0">
      <selection activeCell="D6" sqref="D6"/>
    </sheetView>
  </sheetViews>
  <sheetFormatPr defaultRowHeight="15" x14ac:dyDescent="0.25"/>
  <cols>
    <col min="1" max="1" width="3.42578125" customWidth="1"/>
    <col min="3" max="3" width="25.5703125" customWidth="1"/>
    <col min="4" max="4" width="16.42578125" customWidth="1"/>
    <col min="6" max="7" width="17.5703125" customWidth="1"/>
    <col min="8" max="8" width="4.42578125" customWidth="1"/>
  </cols>
  <sheetData>
    <row r="1" spans="2:8" ht="18.75" x14ac:dyDescent="0.3">
      <c r="E1" s="38" t="s">
        <v>19</v>
      </c>
    </row>
    <row r="2" spans="2:8" ht="18.75" x14ac:dyDescent="0.3">
      <c r="E2" t="s">
        <v>20</v>
      </c>
      <c r="F2" s="37">
        <v>667890623</v>
      </c>
    </row>
    <row r="3" spans="2:8" ht="18.75" x14ac:dyDescent="0.3">
      <c r="E3" t="s">
        <v>22</v>
      </c>
      <c r="F3" s="36" t="s">
        <v>21</v>
      </c>
    </row>
    <row r="4" spans="2:8" ht="18.75" x14ac:dyDescent="0.3">
      <c r="E4" t="s">
        <v>23</v>
      </c>
      <c r="F4" s="36" t="s">
        <v>24</v>
      </c>
    </row>
    <row r="5" spans="2:8" ht="15.75" thickBot="1" x14ac:dyDescent="0.3">
      <c r="F5" s="12"/>
    </row>
    <row r="6" spans="2:8" ht="27" customHeight="1" thickBot="1" x14ac:dyDescent="0.3">
      <c r="B6" s="24" t="s">
        <v>0</v>
      </c>
      <c r="C6" s="53"/>
      <c r="D6" s="50">
        <v>380000</v>
      </c>
      <c r="E6" s="26" t="s">
        <v>1</v>
      </c>
      <c r="F6" s="25"/>
      <c r="G6" s="32"/>
      <c r="H6" s="33"/>
    </row>
    <row r="7" spans="2:8" ht="19.5" customHeight="1" x14ac:dyDescent="0.25">
      <c r="B7" s="27" t="s">
        <v>2</v>
      </c>
      <c r="C7" s="54"/>
      <c r="D7" s="51">
        <v>76000</v>
      </c>
      <c r="E7" s="2" t="s">
        <v>1</v>
      </c>
      <c r="F7" s="43" t="s">
        <v>5</v>
      </c>
      <c r="G7" s="44" t="s">
        <v>4</v>
      </c>
      <c r="H7" s="34"/>
    </row>
    <row r="8" spans="2:8" ht="16.5" thickBot="1" x14ac:dyDescent="0.3">
      <c r="B8" s="97" t="s">
        <v>30</v>
      </c>
      <c r="C8" s="98"/>
      <c r="D8" s="61">
        <f>100%-(D7/D6)</f>
        <v>0.8</v>
      </c>
      <c r="E8" s="1"/>
      <c r="F8" s="64">
        <f>'Raty równe'!C13</f>
        <v>1390.559681098352</v>
      </c>
      <c r="G8" s="65">
        <f>'Raty malejące'!C13</f>
        <v>1768.9375951293759</v>
      </c>
      <c r="H8" s="34"/>
    </row>
    <row r="9" spans="2:8" ht="12" customHeight="1" thickBot="1" x14ac:dyDescent="0.3">
      <c r="B9" s="96" t="s">
        <v>36</v>
      </c>
      <c r="C9" s="1"/>
      <c r="D9" s="1"/>
      <c r="E9" s="1"/>
      <c r="F9" s="1"/>
      <c r="G9" s="1"/>
      <c r="H9" s="34"/>
    </row>
    <row r="10" spans="2:8" ht="26.25" customHeight="1" x14ac:dyDescent="0.25">
      <c r="B10" s="52" t="s">
        <v>3</v>
      </c>
      <c r="C10" s="40"/>
      <c r="D10" s="62">
        <f>D6-D7</f>
        <v>304000</v>
      </c>
      <c r="E10" s="41" t="s">
        <v>1</v>
      </c>
      <c r="F10" s="45" t="s">
        <v>25</v>
      </c>
      <c r="G10" s="46" t="s">
        <v>26</v>
      </c>
      <c r="H10" s="34"/>
    </row>
    <row r="11" spans="2:8" ht="18" customHeight="1" thickBot="1" x14ac:dyDescent="0.3">
      <c r="B11" s="39"/>
      <c r="C11" s="40"/>
      <c r="D11" s="42"/>
      <c r="E11" s="41"/>
      <c r="F11" s="66">
        <f>'Raty równe'!E433</f>
        <v>196601.4851954114</v>
      </c>
      <c r="G11" s="67">
        <f>'Raty malejące'!E433</f>
        <v>166871.01369863132</v>
      </c>
      <c r="H11" s="34"/>
    </row>
    <row r="12" spans="2:8" ht="11.25" customHeight="1" thickBot="1" x14ac:dyDescent="0.3">
      <c r="B12" s="28"/>
      <c r="C12" s="1"/>
      <c r="D12" s="4"/>
      <c r="E12" s="1"/>
      <c r="F12" s="21"/>
      <c r="G12" s="21"/>
      <c r="H12" s="34"/>
    </row>
    <row r="13" spans="2:8" ht="29.25" customHeight="1" x14ac:dyDescent="0.25">
      <c r="B13" s="99" t="s">
        <v>31</v>
      </c>
      <c r="C13" s="100"/>
      <c r="D13" s="48">
        <v>30</v>
      </c>
      <c r="E13" s="4"/>
      <c r="F13" s="45" t="s">
        <v>27</v>
      </c>
      <c r="G13" s="46" t="s">
        <v>28</v>
      </c>
      <c r="H13" s="34"/>
    </row>
    <row r="14" spans="2:8" ht="18.75" thickBot="1" x14ac:dyDescent="0.3">
      <c r="B14" s="29"/>
      <c r="C14" s="1"/>
      <c r="D14" s="4"/>
      <c r="E14" s="1"/>
      <c r="F14" s="66">
        <f>'Raty równe'!E433+'Raty równe'!D433</f>
        <v>500601.48519540671</v>
      </c>
      <c r="G14" s="67">
        <f>'Raty malejące'!E433+'Raty malejące'!D433</f>
        <v>470871.01369862957</v>
      </c>
      <c r="H14" s="34"/>
    </row>
    <row r="15" spans="2:8" ht="18" x14ac:dyDescent="0.25">
      <c r="B15" s="27" t="s">
        <v>6</v>
      </c>
      <c r="C15" s="4"/>
      <c r="D15" s="63">
        <f>D13*12</f>
        <v>360</v>
      </c>
      <c r="E15" s="1"/>
      <c r="F15" s="5"/>
      <c r="G15" s="5"/>
      <c r="H15" s="34"/>
    </row>
    <row r="16" spans="2:8" ht="11.25" customHeight="1" x14ac:dyDescent="0.25">
      <c r="B16" s="29"/>
      <c r="C16" s="1"/>
      <c r="D16" s="3"/>
      <c r="E16" s="1"/>
      <c r="F16" s="5"/>
      <c r="G16" s="5"/>
      <c r="H16" s="34"/>
    </row>
    <row r="17" spans="2:8" ht="18" x14ac:dyDescent="0.25">
      <c r="B17" s="47" t="s">
        <v>29</v>
      </c>
      <c r="C17" s="4"/>
      <c r="D17" s="49">
        <v>3.6999999999999998E-2</v>
      </c>
      <c r="E17" s="1"/>
      <c r="F17" s="5"/>
      <c r="G17" s="5"/>
      <c r="H17" s="34"/>
    </row>
    <row r="18" spans="2:8" ht="15.75" thickBot="1" x14ac:dyDescent="0.3">
      <c r="B18" s="30"/>
      <c r="C18" s="31"/>
      <c r="D18" s="31"/>
      <c r="E18" s="31"/>
      <c r="F18" s="31"/>
      <c r="G18" s="31"/>
      <c r="H18" s="35"/>
    </row>
    <row r="19" spans="2:8" x14ac:dyDescent="0.25">
      <c r="B19" s="59" t="s">
        <v>35</v>
      </c>
    </row>
    <row r="20" spans="2:8" x14ac:dyDescent="0.25">
      <c r="B20" s="60" t="s">
        <v>33</v>
      </c>
      <c r="C20" s="58"/>
      <c r="D20" s="56"/>
      <c r="E20" s="57" t="s">
        <v>32</v>
      </c>
    </row>
    <row r="21" spans="2:8" x14ac:dyDescent="0.25">
      <c r="B21" s="60" t="s">
        <v>34</v>
      </c>
      <c r="C21" s="60"/>
      <c r="D21" s="55"/>
    </row>
    <row r="22" spans="2:8" ht="18.75" x14ac:dyDescent="0.3">
      <c r="B22" s="38"/>
    </row>
    <row r="23" spans="2:8" ht="18.75" x14ac:dyDescent="0.3">
      <c r="C23" s="37"/>
    </row>
    <row r="24" spans="2:8" ht="18.75" x14ac:dyDescent="0.3">
      <c r="C24" s="36"/>
    </row>
    <row r="25" spans="2:8" ht="18.75" x14ac:dyDescent="0.3">
      <c r="C25" s="36"/>
    </row>
  </sheetData>
  <sheetProtection password="E8E1" sheet="1" objects="1" scenarios="1"/>
  <protectedRanges>
    <protectedRange password="E8E1" sqref="D8" name="Rozstęp1"/>
  </protectedRanges>
  <customSheetViews>
    <customSheetView guid="{F0CAB05A-1713-4724-A73C-B8CD88EC5046}" showGridLines="0">
      <selection activeCell="D6" sqref="D6"/>
      <pageMargins left="0.51181102362204722" right="0.51181102362204722" top="0.74803149606299213" bottom="0.74803149606299213" header="0.31496062992125984" footer="0.31496062992125984"/>
      <pageSetup paperSize="9" scale="95" orientation="landscape" cellComments="asDisplayed" r:id="rId1"/>
    </customSheetView>
  </customSheetViews>
  <mergeCells count="2">
    <mergeCell ref="B8:C8"/>
    <mergeCell ref="B13:C13"/>
  </mergeCells>
  <hyperlinks>
    <hyperlink ref="F3" r:id="rId2"/>
    <hyperlink ref="F4" r:id="rId3"/>
    <hyperlink ref="E20" r:id="rId4"/>
  </hyperlinks>
  <pageMargins left="0.51181102362204722" right="0.51181102362204722" top="0.74803149606299213" bottom="0.74803149606299213" header="0.31496062992125984" footer="0.31496062992125984"/>
  <pageSetup paperSize="9" scale="95" orientation="landscape" cellComments="asDisplayed" r:id="rId5"/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33"/>
  <sheetViews>
    <sheetView showGridLines="0" view="pageBreakPreview" zoomScaleNormal="100" zoomScaleSheetLayoutView="100" workbookViewId="0">
      <pane xSplit="6" ySplit="10" topLeftCell="G368" activePane="bottomRight" state="frozen"/>
      <selection pane="topRight" activeCell="G1" sqref="G1"/>
      <selection pane="bottomLeft" activeCell="A11" sqref="A11"/>
      <selection pane="bottomRight" activeCell="A12" sqref="A12:B372"/>
    </sheetView>
  </sheetViews>
  <sheetFormatPr defaultRowHeight="15" x14ac:dyDescent="0.25"/>
  <cols>
    <col min="2" max="5" width="16.7109375" customWidth="1"/>
    <col min="6" max="6" width="18.5703125" customWidth="1"/>
    <col min="8" max="8" width="9.5703125" hidden="1" customWidth="1"/>
  </cols>
  <sheetData>
    <row r="1" spans="1:8" ht="18.75" x14ac:dyDescent="0.3">
      <c r="D1" s="38" t="s">
        <v>19</v>
      </c>
    </row>
    <row r="2" spans="1:8" ht="18.75" x14ac:dyDescent="0.3">
      <c r="D2" t="s">
        <v>20</v>
      </c>
      <c r="E2" s="37">
        <v>667890623</v>
      </c>
      <c r="F2" s="37"/>
    </row>
    <row r="3" spans="1:8" ht="18.75" x14ac:dyDescent="0.3">
      <c r="D3" t="s">
        <v>22</v>
      </c>
      <c r="E3" s="36" t="s">
        <v>21</v>
      </c>
      <c r="F3" s="36"/>
      <c r="H3" s="20">
        <f>$D$9*(30/365)*100%</f>
        <v>3.0410958904109587E-3</v>
      </c>
    </row>
    <row r="4" spans="1:8" ht="18.75" x14ac:dyDescent="0.3">
      <c r="D4" t="s">
        <v>23</v>
      </c>
      <c r="E4" s="36" t="s">
        <v>24</v>
      </c>
      <c r="F4" s="36"/>
      <c r="H4" s="20"/>
    </row>
    <row r="5" spans="1:8" ht="18.75" x14ac:dyDescent="0.3">
      <c r="F5" s="36"/>
      <c r="H5" s="20"/>
    </row>
    <row r="6" spans="1:8" ht="19.5" x14ac:dyDescent="0.4">
      <c r="C6" s="6" t="s">
        <v>18</v>
      </c>
    </row>
    <row r="7" spans="1:8" ht="15.75" x14ac:dyDescent="0.25">
      <c r="C7" s="8"/>
    </row>
    <row r="8" spans="1:8" ht="15.75" customHeight="1" x14ac:dyDescent="0.25">
      <c r="B8" s="101" t="s">
        <v>8</v>
      </c>
      <c r="C8" s="102"/>
      <c r="D8" s="68">
        <f>'Parametry kredytu'!D10</f>
        <v>304000</v>
      </c>
    </row>
    <row r="9" spans="1:8" ht="15.75" customHeight="1" x14ac:dyDescent="0.25">
      <c r="B9" s="101" t="s">
        <v>9</v>
      </c>
      <c r="C9" s="102"/>
      <c r="D9" s="69">
        <f>'Parametry kredytu'!D17</f>
        <v>3.6999999999999998E-2</v>
      </c>
    </row>
    <row r="10" spans="1:8" ht="15.75" customHeight="1" x14ac:dyDescent="0.25">
      <c r="B10" s="101" t="s">
        <v>10</v>
      </c>
      <c r="C10" s="102"/>
      <c r="D10" s="70">
        <f>'Parametry kredytu'!D15</f>
        <v>360</v>
      </c>
    </row>
    <row r="11" spans="1:8" ht="16.5" thickBot="1" x14ac:dyDescent="0.3">
      <c r="C11" s="8"/>
    </row>
    <row r="12" spans="1:8" ht="27" thickBot="1" x14ac:dyDescent="0.3">
      <c r="A12" s="13" t="s">
        <v>11</v>
      </c>
      <c r="B12" s="14" t="s">
        <v>12</v>
      </c>
      <c r="C12" s="15" t="s">
        <v>13</v>
      </c>
      <c r="D12" s="14" t="s">
        <v>14</v>
      </c>
      <c r="E12" s="14" t="s">
        <v>15</v>
      </c>
      <c r="F12" s="23" t="s">
        <v>16</v>
      </c>
    </row>
    <row r="13" spans="1:8" ht="16.5" thickBot="1" x14ac:dyDescent="0.3">
      <c r="A13" s="9">
        <v>1</v>
      </c>
      <c r="B13" s="71">
        <f>D8</f>
        <v>304000</v>
      </c>
      <c r="C13" s="72">
        <f>IF(A13&lt;='Raty równe'!$D$10,$B$13*$H$3/(1-(1+$H$3)^-$D$10),0)</f>
        <v>1390.559681098352</v>
      </c>
      <c r="D13" s="73">
        <f>C13-E13</f>
        <v>466.06653041342054</v>
      </c>
      <c r="E13" s="73">
        <f>B13*$D$9*30/365</f>
        <v>924.49315068493149</v>
      </c>
      <c r="F13" s="74">
        <f>IF('[1]Parametry kredytu'!$C$40=1,C13,C13*'[1]Parametry kredytu'!$H$19)</f>
        <v>1390.559681098352</v>
      </c>
    </row>
    <row r="14" spans="1:8" ht="16.5" thickBot="1" x14ac:dyDescent="0.3">
      <c r="A14" s="10">
        <f>A13+1</f>
        <v>2</v>
      </c>
      <c r="B14" s="75">
        <f>B13-D13</f>
        <v>303533.9334695866</v>
      </c>
      <c r="C14" s="72">
        <f>IF(A14&lt;='Raty równe'!$D$10,$B$13*$H$3/(1-(1+$H$3)^-$D$10),0)</f>
        <v>1390.559681098352</v>
      </c>
      <c r="D14" s="76">
        <f t="shared" ref="D14:D77" si="0">C14-E14</f>
        <v>467.48388342371891</v>
      </c>
      <c r="E14" s="73">
        <f t="shared" ref="E14:E77" si="1">B14*$D$9*30/365</f>
        <v>923.07579767463312</v>
      </c>
      <c r="F14" s="77">
        <f>IF('[1]Parametry kredytu'!$C$40=1,C14,C14*'[1]Parametry kredytu'!$H$19)</f>
        <v>1390.559681098352</v>
      </c>
    </row>
    <row r="15" spans="1:8" ht="16.5" thickBot="1" x14ac:dyDescent="0.3">
      <c r="A15" s="10">
        <f t="shared" ref="A15:A78" si="2">A14+1</f>
        <v>3</v>
      </c>
      <c r="B15" s="75">
        <f t="shared" ref="B15:B78" si="3">B14-D14</f>
        <v>303066.44958616287</v>
      </c>
      <c r="C15" s="72">
        <f>IF(A15&lt;='Raty równe'!$D$10,$B$13*$H$3/(1-(1+$H$3)^-$D$10),0)</f>
        <v>1390.559681098352</v>
      </c>
      <c r="D15" s="76">
        <f t="shared" si="0"/>
        <v>468.9055467404321</v>
      </c>
      <c r="E15" s="73">
        <f t="shared" si="1"/>
        <v>921.65413435791993</v>
      </c>
      <c r="F15" s="77">
        <f>IF('[1]Parametry kredytu'!$C$40=1,C15,C15*'[1]Parametry kredytu'!$H$19)</f>
        <v>1390.559681098352</v>
      </c>
    </row>
    <row r="16" spans="1:8" ht="16.5" thickBot="1" x14ac:dyDescent="0.3">
      <c r="A16" s="10">
        <f t="shared" si="2"/>
        <v>4</v>
      </c>
      <c r="B16" s="75">
        <f t="shared" si="3"/>
        <v>302597.54403942241</v>
      </c>
      <c r="C16" s="72">
        <f>IF(A16&lt;='Raty równe'!$D$10,$B$13*$H$3/(1-(1+$H$3)^-$D$10),0)</f>
        <v>1390.559681098352</v>
      </c>
      <c r="D16" s="76">
        <f t="shared" si="0"/>
        <v>470.33153347161544</v>
      </c>
      <c r="E16" s="73">
        <f t="shared" si="1"/>
        <v>920.22814762673659</v>
      </c>
      <c r="F16" s="77">
        <f>IF('[1]Parametry kredytu'!$C$40=1,C16,C16*'[1]Parametry kredytu'!$H$19)</f>
        <v>1390.559681098352</v>
      </c>
    </row>
    <row r="17" spans="1:6" ht="16.5" thickBot="1" x14ac:dyDescent="0.3">
      <c r="A17" s="10">
        <f t="shared" si="2"/>
        <v>5</v>
      </c>
      <c r="B17" s="75">
        <f t="shared" si="3"/>
        <v>302127.21250595083</v>
      </c>
      <c r="C17" s="72">
        <f>IF(A17&lt;='Raty równe'!$D$10,$B$13*$H$3/(1-(1+$H$3)^-$D$10),0)</f>
        <v>1390.559681098352</v>
      </c>
      <c r="D17" s="76">
        <f t="shared" si="0"/>
        <v>471.76185676518662</v>
      </c>
      <c r="E17" s="73">
        <f t="shared" si="1"/>
        <v>918.79782433316541</v>
      </c>
      <c r="F17" s="77">
        <f>IF('[1]Parametry kredytu'!$C$40=1,C17,C17*'[1]Parametry kredytu'!$H$19)</f>
        <v>1390.559681098352</v>
      </c>
    </row>
    <row r="18" spans="1:6" ht="16.5" thickBot="1" x14ac:dyDescent="0.3">
      <c r="A18" s="10">
        <f t="shared" si="2"/>
        <v>6</v>
      </c>
      <c r="B18" s="75">
        <f t="shared" si="3"/>
        <v>301655.45064918563</v>
      </c>
      <c r="C18" s="72">
        <f>IF(A18&lt;='Raty równe'!$D$10,$B$13*$H$3/(1-(1+$H$3)^-$D$10),0)</f>
        <v>1390.559681098352</v>
      </c>
      <c r="D18" s="76">
        <f t="shared" si="0"/>
        <v>473.19652980904789</v>
      </c>
      <c r="E18" s="73">
        <f t="shared" si="1"/>
        <v>917.36315128930414</v>
      </c>
      <c r="F18" s="77">
        <f>IF('[1]Parametry kredytu'!$C$40=1,C18,C18*'[1]Parametry kredytu'!$H$19)</f>
        <v>1390.559681098352</v>
      </c>
    </row>
    <row r="19" spans="1:6" ht="16.5" thickBot="1" x14ac:dyDescent="0.3">
      <c r="A19" s="10">
        <f t="shared" si="2"/>
        <v>7</v>
      </c>
      <c r="B19" s="75">
        <f t="shared" si="3"/>
        <v>301182.25411937659</v>
      </c>
      <c r="C19" s="72">
        <f>IF(A19&lt;='Raty równe'!$D$10,$B$13*$H$3/(1-(1+$H$3)^-$D$10),0)</f>
        <v>1390.559681098352</v>
      </c>
      <c r="D19" s="76">
        <f t="shared" si="0"/>
        <v>474.6355658312068</v>
      </c>
      <c r="E19" s="73">
        <f t="shared" si="1"/>
        <v>915.92411526714523</v>
      </c>
      <c r="F19" s="77">
        <f>IF('[1]Parametry kredytu'!$C$40=1,C19,C19*'[1]Parametry kredytu'!$H$19)</f>
        <v>1390.559681098352</v>
      </c>
    </row>
    <row r="20" spans="1:6" ht="16.5" thickBot="1" x14ac:dyDescent="0.3">
      <c r="A20" s="10">
        <f t="shared" si="2"/>
        <v>8</v>
      </c>
      <c r="B20" s="75">
        <f t="shared" si="3"/>
        <v>300707.61855354538</v>
      </c>
      <c r="C20" s="72">
        <f>IF(A20&lt;='Raty równe'!$D$10,$B$13*$H$3/(1-(1+$H$3)^-$D$10),0)</f>
        <v>1390.559681098352</v>
      </c>
      <c r="D20" s="76">
        <f t="shared" si="0"/>
        <v>476.0789780998989</v>
      </c>
      <c r="E20" s="73">
        <f t="shared" si="1"/>
        <v>914.48070299845313</v>
      </c>
      <c r="F20" s="77">
        <f>IF('[1]Parametry kredytu'!$C$40=1,C20,C20*'[1]Parametry kredytu'!$H$19)</f>
        <v>1390.559681098352</v>
      </c>
    </row>
    <row r="21" spans="1:6" ht="16.5" thickBot="1" x14ac:dyDescent="0.3">
      <c r="A21" s="10">
        <f t="shared" si="2"/>
        <v>9</v>
      </c>
      <c r="B21" s="75">
        <f t="shared" si="3"/>
        <v>300231.53957544547</v>
      </c>
      <c r="C21" s="72">
        <f>IF(A21&lt;='Raty równe'!$D$10,$B$13*$H$3/(1-(1+$H$3)^-$D$10),0)</f>
        <v>1390.559681098352</v>
      </c>
      <c r="D21" s="76">
        <f t="shared" si="0"/>
        <v>477.52677992370968</v>
      </c>
      <c r="E21" s="73">
        <f t="shared" si="1"/>
        <v>913.03290117464235</v>
      </c>
      <c r="F21" s="77">
        <f>IF('[1]Parametry kredytu'!$C$40=1,C21,C21*'[1]Parametry kredytu'!$H$19)</f>
        <v>1390.559681098352</v>
      </c>
    </row>
    <row r="22" spans="1:6" ht="16.5" thickBot="1" x14ac:dyDescent="0.3">
      <c r="A22" s="10">
        <f t="shared" si="2"/>
        <v>10</v>
      </c>
      <c r="B22" s="75">
        <f t="shared" si="3"/>
        <v>299754.01279552176</v>
      </c>
      <c r="C22" s="72">
        <f>IF(A22&lt;='Raty równe'!$D$10,$B$13*$H$3/(1-(1+$H$3)^-$D$10),0)</f>
        <v>1390.559681098352</v>
      </c>
      <c r="D22" s="76">
        <f t="shared" si="0"/>
        <v>478.97898465169681</v>
      </c>
      <c r="E22" s="73">
        <f t="shared" si="1"/>
        <v>911.58069644665522</v>
      </c>
      <c r="F22" s="77">
        <f>IF('[1]Parametry kredytu'!$C$40=1,C22,C22*'[1]Parametry kredytu'!$H$19)</f>
        <v>1390.559681098352</v>
      </c>
    </row>
    <row r="23" spans="1:6" ht="16.5" thickBot="1" x14ac:dyDescent="0.3">
      <c r="A23" s="10">
        <f t="shared" si="2"/>
        <v>11</v>
      </c>
      <c r="B23" s="75">
        <f t="shared" si="3"/>
        <v>299275.03381087008</v>
      </c>
      <c r="C23" s="72">
        <f>IF(A23&lt;='Raty równe'!$D$10,$B$13*$H$3/(1-(1+$H$3)^-$D$10),0)</f>
        <v>1390.559681098352</v>
      </c>
      <c r="D23" s="76">
        <f t="shared" si="0"/>
        <v>480.43560567351426</v>
      </c>
      <c r="E23" s="73">
        <f t="shared" si="1"/>
        <v>910.12407542483777</v>
      </c>
      <c r="F23" s="77">
        <f>IF('[1]Parametry kredytu'!$C$40=1,C23,C23*'[1]Parametry kredytu'!$H$19)</f>
        <v>1390.559681098352</v>
      </c>
    </row>
    <row r="24" spans="1:6" ht="16.5" thickBot="1" x14ac:dyDescent="0.3">
      <c r="A24" s="10">
        <f t="shared" si="2"/>
        <v>12</v>
      </c>
      <c r="B24" s="75">
        <f t="shared" si="3"/>
        <v>298794.59820519655</v>
      </c>
      <c r="C24" s="72">
        <f>IF(A24&lt;='Raty równe'!$D$10,$B$13*$H$3/(1-(1+$H$3)^-$D$10),0)</f>
        <v>1390.559681098352</v>
      </c>
      <c r="D24" s="76">
        <f t="shared" si="0"/>
        <v>481.89665641953525</v>
      </c>
      <c r="E24" s="73">
        <f t="shared" si="1"/>
        <v>908.66302467881678</v>
      </c>
      <c r="F24" s="77">
        <f>IF('[1]Parametry kredytu'!$C$40=1,C24,C24*'[1]Parametry kredytu'!$H$19)</f>
        <v>1390.559681098352</v>
      </c>
    </row>
    <row r="25" spans="1:6" ht="16.5" thickBot="1" x14ac:dyDescent="0.3">
      <c r="A25" s="10">
        <f t="shared" si="2"/>
        <v>13</v>
      </c>
      <c r="B25" s="75">
        <f t="shared" si="3"/>
        <v>298312.701548777</v>
      </c>
      <c r="C25" s="72">
        <f>IF(A25&lt;='Raty równe'!$D$10,$B$13*$H$3/(1-(1+$H$3)^-$D$10),0)</f>
        <v>1390.559681098352</v>
      </c>
      <c r="D25" s="76">
        <f t="shared" si="0"/>
        <v>483.36215036097553</v>
      </c>
      <c r="E25" s="73">
        <f t="shared" si="1"/>
        <v>907.1975307373765</v>
      </c>
      <c r="F25" s="77">
        <f>IF('[1]Parametry kredytu'!$C$40=1,C25,C25*'[1]Parametry kredytu'!$H$19)</f>
        <v>1390.559681098352</v>
      </c>
    </row>
    <row r="26" spans="1:6" ht="16.5" thickBot="1" x14ac:dyDescent="0.3">
      <c r="A26" s="10">
        <f t="shared" si="2"/>
        <v>14</v>
      </c>
      <c r="B26" s="75">
        <f t="shared" si="3"/>
        <v>297829.33939841605</v>
      </c>
      <c r="C26" s="72">
        <f>IF(A26&lt;='Raty równe'!$D$10,$B$13*$H$3/(1-(1+$H$3)^-$D$10),0)</f>
        <v>1390.559681098352</v>
      </c>
      <c r="D26" s="76">
        <f t="shared" si="0"/>
        <v>484.83210101001828</v>
      </c>
      <c r="E26" s="73">
        <f t="shared" si="1"/>
        <v>905.72758008833375</v>
      </c>
      <c r="F26" s="77">
        <f>IF('[1]Parametry kredytu'!$C$40=1,C26,C26*'[1]Parametry kredytu'!$H$19)</f>
        <v>1390.559681098352</v>
      </c>
    </row>
    <row r="27" spans="1:6" ht="16.5" thickBot="1" x14ac:dyDescent="0.3">
      <c r="A27" s="10">
        <f t="shared" si="2"/>
        <v>15</v>
      </c>
      <c r="B27" s="75">
        <f t="shared" si="3"/>
        <v>297344.50729740603</v>
      </c>
      <c r="C27" s="72">
        <f>IF(A27&lt;='Raty równe'!$D$10,$B$13*$H$3/(1-(1+$H$3)^-$D$10),0)</f>
        <v>1390.559681098352</v>
      </c>
      <c r="D27" s="76">
        <f t="shared" si="0"/>
        <v>486.30652191993909</v>
      </c>
      <c r="E27" s="73">
        <f t="shared" si="1"/>
        <v>904.25315917841294</v>
      </c>
      <c r="F27" s="77">
        <f>IF('[1]Parametry kredytu'!$C$40=1,C27,C27*'[1]Parametry kredytu'!$H$19)</f>
        <v>1390.559681098352</v>
      </c>
    </row>
    <row r="28" spans="1:6" ht="16.5" thickBot="1" x14ac:dyDescent="0.3">
      <c r="A28" s="10">
        <f t="shared" si="2"/>
        <v>16</v>
      </c>
      <c r="B28" s="75">
        <f t="shared" si="3"/>
        <v>296858.20077548607</v>
      </c>
      <c r="C28" s="72">
        <f>IF(A28&lt;='Raty równe'!$D$10,$B$13*$H$3/(1-(1+$H$3)^-$D$10),0)</f>
        <v>1390.559681098352</v>
      </c>
      <c r="D28" s="76">
        <f t="shared" si="0"/>
        <v>487.78542668523005</v>
      </c>
      <c r="E28" s="73">
        <f t="shared" si="1"/>
        <v>902.77425441312198</v>
      </c>
      <c r="F28" s="77">
        <f>IF('[1]Parametry kredytu'!$C$40=1,C28,C28*'[1]Parametry kredytu'!$H$19)</f>
        <v>1390.559681098352</v>
      </c>
    </row>
    <row r="29" spans="1:6" ht="16.5" thickBot="1" x14ac:dyDescent="0.3">
      <c r="A29" s="10">
        <f t="shared" si="2"/>
        <v>17</v>
      </c>
      <c r="B29" s="75">
        <f t="shared" si="3"/>
        <v>296370.41534880083</v>
      </c>
      <c r="C29" s="72">
        <f>IF(A29&lt;='Raty równe'!$D$10,$B$13*$H$3/(1-(1+$H$3)^-$D$10),0)</f>
        <v>1390.559681098352</v>
      </c>
      <c r="D29" s="76">
        <f t="shared" si="0"/>
        <v>489.26882894172502</v>
      </c>
      <c r="E29" s="73">
        <f t="shared" si="1"/>
        <v>901.29085215662701</v>
      </c>
      <c r="F29" s="77">
        <f>IF('[1]Parametry kredytu'!$C$40=1,C29,C29*'[1]Parametry kredytu'!$H$19)</f>
        <v>1390.559681098352</v>
      </c>
    </row>
    <row r="30" spans="1:6" ht="16.5" thickBot="1" x14ac:dyDescent="0.3">
      <c r="A30" s="10">
        <f t="shared" si="2"/>
        <v>18</v>
      </c>
      <c r="B30" s="75">
        <f t="shared" si="3"/>
        <v>295881.14651985909</v>
      </c>
      <c r="C30" s="72">
        <f>IF(A30&lt;='Raty równe'!$D$10,$B$13*$H$3/(1-(1+$H$3)^-$D$10),0)</f>
        <v>1390.559681098352</v>
      </c>
      <c r="D30" s="76">
        <f t="shared" si="0"/>
        <v>490.75674236672592</v>
      </c>
      <c r="E30" s="73">
        <f t="shared" si="1"/>
        <v>899.80293873162611</v>
      </c>
      <c r="F30" s="77">
        <f>IF('[1]Parametry kredytu'!$C$40=1,C30,C30*'[1]Parametry kredytu'!$H$19)</f>
        <v>1390.559681098352</v>
      </c>
    </row>
    <row r="31" spans="1:6" ht="16.5" thickBot="1" x14ac:dyDescent="0.3">
      <c r="A31" s="10">
        <f t="shared" si="2"/>
        <v>19</v>
      </c>
      <c r="B31" s="75">
        <f t="shared" si="3"/>
        <v>295390.38977749238</v>
      </c>
      <c r="C31" s="72">
        <f>IF(A31&lt;='Raty równe'!$D$10,$B$13*$H$3/(1-(1+$H$3)^-$D$10),0)</f>
        <v>1390.559681098352</v>
      </c>
      <c r="D31" s="76">
        <f t="shared" si="0"/>
        <v>492.24918067912881</v>
      </c>
      <c r="E31" s="73">
        <f t="shared" si="1"/>
        <v>898.31050041922322</v>
      </c>
      <c r="F31" s="77">
        <f>IF('[1]Parametry kredytu'!$C$40=1,C31,C31*'[1]Parametry kredytu'!$H$19)</f>
        <v>1390.559681098352</v>
      </c>
    </row>
    <row r="32" spans="1:6" ht="16.5" thickBot="1" x14ac:dyDescent="0.3">
      <c r="A32" s="10">
        <f t="shared" si="2"/>
        <v>20</v>
      </c>
      <c r="B32" s="75">
        <f t="shared" si="3"/>
        <v>294898.14059681323</v>
      </c>
      <c r="C32" s="72">
        <f>IF(A32&lt;='Raty równe'!$D$10,$B$13*$H$3/(1-(1+$H$3)^-$D$10),0)</f>
        <v>1390.559681098352</v>
      </c>
      <c r="D32" s="76">
        <f t="shared" si="0"/>
        <v>493.74615763955035</v>
      </c>
      <c r="E32" s="73">
        <f t="shared" si="1"/>
        <v>896.81352345880168</v>
      </c>
      <c r="F32" s="77">
        <f>IF('[1]Parametry kredytu'!$C$40=1,C32,C32*'[1]Parametry kredytu'!$H$19)</f>
        <v>1390.559681098352</v>
      </c>
    </row>
    <row r="33" spans="1:6" ht="16.5" thickBot="1" x14ac:dyDescent="0.3">
      <c r="A33" s="10">
        <f t="shared" si="2"/>
        <v>21</v>
      </c>
      <c r="B33" s="75">
        <f t="shared" si="3"/>
        <v>294404.39443917369</v>
      </c>
      <c r="C33" s="72">
        <f>IF(A33&lt;='Raty równe'!$D$10,$B$13*$H$3/(1-(1+$H$3)^-$D$10),0)</f>
        <v>1390.559681098352</v>
      </c>
      <c r="D33" s="76">
        <f t="shared" si="0"/>
        <v>495.24768705045403</v>
      </c>
      <c r="E33" s="73">
        <f t="shared" si="1"/>
        <v>895.311994047898</v>
      </c>
      <c r="F33" s="77">
        <f>IF('[1]Parametry kredytu'!$C$40=1,C33,C33*'[1]Parametry kredytu'!$H$19)</f>
        <v>1390.559681098352</v>
      </c>
    </row>
    <row r="34" spans="1:6" ht="16.5" thickBot="1" x14ac:dyDescent="0.3">
      <c r="A34" s="10">
        <f t="shared" si="2"/>
        <v>22</v>
      </c>
      <c r="B34" s="75">
        <f t="shared" si="3"/>
        <v>293909.14675212326</v>
      </c>
      <c r="C34" s="72">
        <f>IF(A34&lt;='Raty równe'!$D$10,$B$13*$H$3/(1-(1+$H$3)^-$D$10),0)</f>
        <v>1390.559681098352</v>
      </c>
      <c r="D34" s="76">
        <f t="shared" si="0"/>
        <v>496.75378275627872</v>
      </c>
      <c r="E34" s="73">
        <f t="shared" si="1"/>
        <v>893.80589834207331</v>
      </c>
      <c r="F34" s="77">
        <f>IF('[1]Parametry kredytu'!$C$40=1,C34,C34*'[1]Parametry kredytu'!$H$19)</f>
        <v>1390.559681098352</v>
      </c>
    </row>
    <row r="35" spans="1:6" ht="16.5" thickBot="1" x14ac:dyDescent="0.3">
      <c r="A35" s="10">
        <f t="shared" si="2"/>
        <v>23</v>
      </c>
      <c r="B35" s="75">
        <f t="shared" si="3"/>
        <v>293412.39296936698</v>
      </c>
      <c r="C35" s="72">
        <f>IF(A35&lt;='Raty równe'!$D$10,$B$13*$H$3/(1-(1+$H$3)^-$D$10),0)</f>
        <v>1390.559681098352</v>
      </c>
      <c r="D35" s="76">
        <f t="shared" si="0"/>
        <v>498.26445864356481</v>
      </c>
      <c r="E35" s="73">
        <f t="shared" si="1"/>
        <v>892.29522245478722</v>
      </c>
      <c r="F35" s="77">
        <f>IF('[1]Parametry kredytu'!$C$40=1,C35,C35*'[1]Parametry kredytu'!$H$19)</f>
        <v>1390.559681098352</v>
      </c>
    </row>
    <row r="36" spans="1:6" ht="16.5" thickBot="1" x14ac:dyDescent="0.3">
      <c r="A36" s="10">
        <f t="shared" si="2"/>
        <v>24</v>
      </c>
      <c r="B36" s="75">
        <f t="shared" si="3"/>
        <v>292914.12851072341</v>
      </c>
      <c r="C36" s="72">
        <f>IF(A36&lt;='Raty równe'!$D$10,$B$13*$H$3/(1-(1+$H$3)^-$D$10),0)</f>
        <v>1390.559681098352</v>
      </c>
      <c r="D36" s="76">
        <f t="shared" si="0"/>
        <v>499.77972864108358</v>
      </c>
      <c r="E36" s="73">
        <f t="shared" si="1"/>
        <v>890.77995245726845</v>
      </c>
      <c r="F36" s="77">
        <f>IF('[1]Parametry kredytu'!$C$40=1,C36,C36*'[1]Parametry kredytu'!$H$19)</f>
        <v>1390.559681098352</v>
      </c>
    </row>
    <row r="37" spans="1:6" ht="16.5" thickBot="1" x14ac:dyDescent="0.3">
      <c r="A37" s="10">
        <f t="shared" si="2"/>
        <v>25</v>
      </c>
      <c r="B37" s="75">
        <f t="shared" si="3"/>
        <v>292414.34878208232</v>
      </c>
      <c r="C37" s="72">
        <f>IF(A37&lt;='Raty równe'!$D$10,$B$13*$H$3/(1-(1+$H$3)^-$D$10),0)</f>
        <v>1390.559681098352</v>
      </c>
      <c r="D37" s="76">
        <f t="shared" si="0"/>
        <v>501.2996067199648</v>
      </c>
      <c r="E37" s="73">
        <f t="shared" si="1"/>
        <v>889.26007437838723</v>
      </c>
      <c r="F37" s="77">
        <f>IF('[1]Parametry kredytu'!$C$40=1,C37,C37*'[1]Parametry kredytu'!$H$19)</f>
        <v>1390.559681098352</v>
      </c>
    </row>
    <row r="38" spans="1:6" ht="16.5" thickBot="1" x14ac:dyDescent="0.3">
      <c r="A38" s="10">
        <f t="shared" si="2"/>
        <v>26</v>
      </c>
      <c r="B38" s="75">
        <f t="shared" si="3"/>
        <v>291913.04917536234</v>
      </c>
      <c r="C38" s="72">
        <f>IF(A38&lt;='Raty równe'!$D$10,$B$13*$H$3/(1-(1+$H$3)^-$D$10),0)</f>
        <v>1390.559681098352</v>
      </c>
      <c r="D38" s="76">
        <f t="shared" si="0"/>
        <v>502.8241068938255</v>
      </c>
      <c r="E38" s="73">
        <f t="shared" si="1"/>
        <v>887.73557420452653</v>
      </c>
      <c r="F38" s="77">
        <f>IF('[1]Parametry kredytu'!$C$40=1,C38,C38*'[1]Parametry kredytu'!$H$19)</f>
        <v>1390.559681098352</v>
      </c>
    </row>
    <row r="39" spans="1:6" ht="16.5" thickBot="1" x14ac:dyDescent="0.3">
      <c r="A39" s="10">
        <f t="shared" si="2"/>
        <v>27</v>
      </c>
      <c r="B39" s="75">
        <f t="shared" si="3"/>
        <v>291410.22506846848</v>
      </c>
      <c r="C39" s="72">
        <f>IF(A39&lt;='Raty równe'!$D$10,$B$13*$H$3/(1-(1+$H$3)^-$D$10),0)</f>
        <v>1390.559681098352</v>
      </c>
      <c r="D39" s="76">
        <f t="shared" si="0"/>
        <v>504.35324321890005</v>
      </c>
      <c r="E39" s="73">
        <f t="shared" si="1"/>
        <v>886.20643787945198</v>
      </c>
      <c r="F39" s="77">
        <f>IF('[1]Parametry kredytu'!$C$40=1,C39,C39*'[1]Parametry kredytu'!$H$19)</f>
        <v>1390.559681098352</v>
      </c>
    </row>
    <row r="40" spans="1:6" ht="16.5" thickBot="1" x14ac:dyDescent="0.3">
      <c r="A40" s="10">
        <f t="shared" si="2"/>
        <v>28</v>
      </c>
      <c r="B40" s="75">
        <f t="shared" si="3"/>
        <v>290905.87182524957</v>
      </c>
      <c r="C40" s="72">
        <f>IF(A40&lt;='Raty równe'!$D$10,$B$13*$H$3/(1-(1+$H$3)^-$D$10),0)</f>
        <v>1390.559681098352</v>
      </c>
      <c r="D40" s="76">
        <f t="shared" si="0"/>
        <v>505.88702979416848</v>
      </c>
      <c r="E40" s="73">
        <f t="shared" si="1"/>
        <v>884.67265130418355</v>
      </c>
      <c r="F40" s="77">
        <f>IF('[1]Parametry kredytu'!$C$40=1,C40,C40*'[1]Parametry kredytu'!$H$19)</f>
        <v>1390.559681098352</v>
      </c>
    </row>
    <row r="41" spans="1:6" ht="16.5" thickBot="1" x14ac:dyDescent="0.3">
      <c r="A41" s="10">
        <f t="shared" si="2"/>
        <v>29</v>
      </c>
      <c r="B41" s="75">
        <f t="shared" si="3"/>
        <v>290399.98479545541</v>
      </c>
      <c r="C41" s="72">
        <f>IF(A41&lt;='Raty równe'!$D$10,$B$13*$H$3/(1-(1+$H$3)^-$D$10),0)</f>
        <v>1390.559681098352</v>
      </c>
      <c r="D41" s="76">
        <f t="shared" si="0"/>
        <v>507.42548076148773</v>
      </c>
      <c r="E41" s="73">
        <f t="shared" si="1"/>
        <v>883.1342003368643</v>
      </c>
      <c r="F41" s="77">
        <f>IF('[1]Parametry kredytu'!$C$40=1,C41,C41*'[1]Parametry kredytu'!$H$19)</f>
        <v>1390.559681098352</v>
      </c>
    </row>
    <row r="42" spans="1:6" ht="16.5" thickBot="1" x14ac:dyDescent="0.3">
      <c r="A42" s="10">
        <f t="shared" si="2"/>
        <v>30</v>
      </c>
      <c r="B42" s="75">
        <f t="shared" si="3"/>
        <v>289892.55931469391</v>
      </c>
      <c r="C42" s="72">
        <f>IF(A42&lt;='Raty równe'!$D$10,$B$13*$H$3/(1-(1+$H$3)^-$D$10),0)</f>
        <v>1390.559681098352</v>
      </c>
      <c r="D42" s="76">
        <f t="shared" si="0"/>
        <v>508.96861030572131</v>
      </c>
      <c r="E42" s="73">
        <f t="shared" si="1"/>
        <v>881.59107079263072</v>
      </c>
      <c r="F42" s="77">
        <f>IF('[1]Parametry kredytu'!$C$40=1,C42,C42*'[1]Parametry kredytu'!$H$19)</f>
        <v>1390.559681098352</v>
      </c>
    </row>
    <row r="43" spans="1:6" ht="16.5" thickBot="1" x14ac:dyDescent="0.3">
      <c r="A43" s="10">
        <f t="shared" si="2"/>
        <v>31</v>
      </c>
      <c r="B43" s="75">
        <f t="shared" si="3"/>
        <v>289383.59070438816</v>
      </c>
      <c r="C43" s="72">
        <f>IF(A43&lt;='Raty równe'!$D$10,$B$13*$H$3/(1-(1+$H$3)^-$D$10),0)</f>
        <v>1390.559681098352</v>
      </c>
      <c r="D43" s="76">
        <f t="shared" si="0"/>
        <v>510.51643265487019</v>
      </c>
      <c r="E43" s="73">
        <f t="shared" si="1"/>
        <v>880.04324844348184</v>
      </c>
      <c r="F43" s="77">
        <f>IF('[1]Parametry kredytu'!$C$40=1,C43,C43*'[1]Parametry kredytu'!$H$19)</f>
        <v>1390.559681098352</v>
      </c>
    </row>
    <row r="44" spans="1:6" ht="16.5" thickBot="1" x14ac:dyDescent="0.3">
      <c r="A44" s="10">
        <f t="shared" si="2"/>
        <v>32</v>
      </c>
      <c r="B44" s="75">
        <f t="shared" si="3"/>
        <v>288873.07427173329</v>
      </c>
      <c r="C44" s="72">
        <f>IF(A44&lt;='Raty równe'!$D$10,$B$13*$H$3/(1-(1+$H$3)^-$D$10),0)</f>
        <v>1390.559681098352</v>
      </c>
      <c r="D44" s="76">
        <f t="shared" si="0"/>
        <v>512.0689620802043</v>
      </c>
      <c r="E44" s="73">
        <f t="shared" si="1"/>
        <v>878.49071901814773</v>
      </c>
      <c r="F44" s="77">
        <f>IF('[1]Parametry kredytu'!$C$40=1,C44,C44*'[1]Parametry kredytu'!$H$19)</f>
        <v>1390.559681098352</v>
      </c>
    </row>
    <row r="45" spans="1:6" ht="16.5" thickBot="1" x14ac:dyDescent="0.3">
      <c r="A45" s="10">
        <f t="shared" si="2"/>
        <v>33</v>
      </c>
      <c r="B45" s="75">
        <f t="shared" si="3"/>
        <v>288361.00530965306</v>
      </c>
      <c r="C45" s="72">
        <f>IF(A45&lt;='Raty równe'!$D$10,$B$13*$H$3/(1-(1+$H$3)^-$D$10),0)</f>
        <v>1390.559681098352</v>
      </c>
      <c r="D45" s="76">
        <f t="shared" si="0"/>
        <v>513.62621289639355</v>
      </c>
      <c r="E45" s="73">
        <f t="shared" si="1"/>
        <v>876.93346820195848</v>
      </c>
      <c r="F45" s="77">
        <f>IF('[1]Parametry kredytu'!$C$40=1,C45,C45*'[1]Parametry kredytu'!$H$19)</f>
        <v>1390.559681098352</v>
      </c>
    </row>
    <row r="46" spans="1:6" ht="16.5" thickBot="1" x14ac:dyDescent="0.3">
      <c r="A46" s="10">
        <f t="shared" si="2"/>
        <v>34</v>
      </c>
      <c r="B46" s="75">
        <f t="shared" si="3"/>
        <v>287847.37909675669</v>
      </c>
      <c r="C46" s="72">
        <f>IF(A46&lt;='Raty równe'!$D$10,$B$13*$H$3/(1-(1+$H$3)^-$D$10),0)</f>
        <v>1390.559681098352</v>
      </c>
      <c r="D46" s="76">
        <f t="shared" si="0"/>
        <v>515.18819946164001</v>
      </c>
      <c r="E46" s="73">
        <f t="shared" si="1"/>
        <v>875.37148163671202</v>
      </c>
      <c r="F46" s="77">
        <f>IF('[1]Parametry kredytu'!$C$40=1,C46,C46*'[1]Parametry kredytu'!$H$19)</f>
        <v>1390.559681098352</v>
      </c>
    </row>
    <row r="47" spans="1:6" ht="16.5" thickBot="1" x14ac:dyDescent="0.3">
      <c r="A47" s="10">
        <f t="shared" si="2"/>
        <v>35</v>
      </c>
      <c r="B47" s="75">
        <f t="shared" si="3"/>
        <v>287332.19089729508</v>
      </c>
      <c r="C47" s="72">
        <f>IF(A47&lt;='Raty równe'!$D$10,$B$13*$H$3/(1-(1+$H$3)^-$D$10),0)</f>
        <v>1390.559681098352</v>
      </c>
      <c r="D47" s="76">
        <f t="shared" si="0"/>
        <v>516.75493617781103</v>
      </c>
      <c r="E47" s="73">
        <f t="shared" si="1"/>
        <v>873.804744920541</v>
      </c>
      <c r="F47" s="77">
        <f>IF('[1]Parametry kredytu'!$C$40=1,C47,C47*'[1]Parametry kredytu'!$H$19)</f>
        <v>1390.559681098352</v>
      </c>
    </row>
    <row r="48" spans="1:6" ht="16.5" thickBot="1" x14ac:dyDescent="0.3">
      <c r="A48" s="10">
        <f t="shared" si="2"/>
        <v>36</v>
      </c>
      <c r="B48" s="75">
        <f t="shared" si="3"/>
        <v>286815.43596111727</v>
      </c>
      <c r="C48" s="72">
        <f>IF(A48&lt;='Raty równe'!$D$10,$B$13*$H$3/(1-(1+$H$3)^-$D$10),0)</f>
        <v>1390.559681098352</v>
      </c>
      <c r="D48" s="76">
        <f t="shared" si="0"/>
        <v>518.3264374905707</v>
      </c>
      <c r="E48" s="73">
        <f t="shared" si="1"/>
        <v>872.23324360778133</v>
      </c>
      <c r="F48" s="77">
        <f>IF('[1]Parametry kredytu'!$C$40=1,C48,C48*'[1]Parametry kredytu'!$H$19)</f>
        <v>1390.559681098352</v>
      </c>
    </row>
    <row r="49" spans="1:6" ht="16.5" thickBot="1" x14ac:dyDescent="0.3">
      <c r="A49" s="10">
        <f t="shared" si="2"/>
        <v>37</v>
      </c>
      <c r="B49" s="75">
        <f t="shared" si="3"/>
        <v>286297.10952362668</v>
      </c>
      <c r="C49" s="72">
        <f>IF(A49&lt;='Raty równe'!$D$10,$B$13*$H$3/(1-(1+$H$3)^-$D$10),0)</f>
        <v>1390.559681098352</v>
      </c>
      <c r="D49" s="76">
        <f t="shared" si="0"/>
        <v>519.90271788951486</v>
      </c>
      <c r="E49" s="73">
        <f t="shared" si="1"/>
        <v>870.65696320883717</v>
      </c>
      <c r="F49" s="77">
        <f>IF('[1]Parametry kredytu'!$C$40=1,C49,C49*'[1]Parametry kredytu'!$H$19)</f>
        <v>1390.559681098352</v>
      </c>
    </row>
    <row r="50" spans="1:6" ht="16.5" thickBot="1" x14ac:dyDescent="0.3">
      <c r="A50" s="10">
        <f t="shared" si="2"/>
        <v>38</v>
      </c>
      <c r="B50" s="75">
        <f t="shared" si="3"/>
        <v>285777.20680573717</v>
      </c>
      <c r="C50" s="72">
        <f>IF(A50&lt;='Raty równe'!$D$10,$B$13*$H$3/(1-(1+$H$3)^-$D$10),0)</f>
        <v>1390.559681098352</v>
      </c>
      <c r="D50" s="76">
        <f t="shared" si="0"/>
        <v>521.48379190830201</v>
      </c>
      <c r="E50" s="73">
        <f t="shared" si="1"/>
        <v>869.07588919005002</v>
      </c>
      <c r="F50" s="77">
        <f>IF('[1]Parametry kredytu'!$C$40=1,C50,C50*'[1]Parametry kredytu'!$H$19)</f>
        <v>1390.559681098352</v>
      </c>
    </row>
    <row r="51" spans="1:6" ht="16.5" thickBot="1" x14ac:dyDescent="0.3">
      <c r="A51" s="10">
        <f t="shared" si="2"/>
        <v>39</v>
      </c>
      <c r="B51" s="75">
        <f t="shared" si="3"/>
        <v>285255.72301382886</v>
      </c>
      <c r="C51" s="72">
        <f>IF(A51&lt;='Raty równe'!$D$10,$B$13*$H$3/(1-(1+$H$3)^-$D$10),0)</f>
        <v>1390.559681098352</v>
      </c>
      <c r="D51" s="76">
        <f t="shared" si="0"/>
        <v>523.06967412479025</v>
      </c>
      <c r="E51" s="73">
        <f t="shared" si="1"/>
        <v>867.49000697356178</v>
      </c>
      <c r="F51" s="77">
        <f>IF('[1]Parametry kredytu'!$C$40=1,C51,C51*'[1]Parametry kredytu'!$H$19)</f>
        <v>1390.559681098352</v>
      </c>
    </row>
    <row r="52" spans="1:6" ht="16.5" thickBot="1" x14ac:dyDescent="0.3">
      <c r="A52" s="10">
        <f t="shared" si="2"/>
        <v>40</v>
      </c>
      <c r="B52" s="75">
        <f t="shared" si="3"/>
        <v>284732.65333970409</v>
      </c>
      <c r="C52" s="72">
        <f>IF(A52&lt;='Raty równe'!$D$10,$B$13*$H$3/(1-(1+$H$3)^-$D$10),0)</f>
        <v>1390.559681098352</v>
      </c>
      <c r="D52" s="76">
        <f t="shared" si="0"/>
        <v>524.66037916116977</v>
      </c>
      <c r="E52" s="73">
        <f t="shared" si="1"/>
        <v>865.89930193718226</v>
      </c>
      <c r="F52" s="77">
        <f>IF('[1]Parametry kredytu'!$C$40=1,C52,C52*'[1]Parametry kredytu'!$H$19)</f>
        <v>1390.559681098352</v>
      </c>
    </row>
    <row r="53" spans="1:6" ht="16.5" thickBot="1" x14ac:dyDescent="0.3">
      <c r="A53" s="10">
        <f t="shared" si="2"/>
        <v>41</v>
      </c>
      <c r="B53" s="75">
        <f t="shared" si="3"/>
        <v>284207.99296054291</v>
      </c>
      <c r="C53" s="72">
        <f>IF(A53&lt;='Raty równe'!$D$10,$B$13*$H$3/(1-(1+$H$3)^-$D$10),0)</f>
        <v>1390.559681098352</v>
      </c>
      <c r="D53" s="76">
        <f t="shared" si="0"/>
        <v>526.25592168409833</v>
      </c>
      <c r="E53" s="73">
        <f t="shared" si="1"/>
        <v>864.3037594142537</v>
      </c>
      <c r="F53" s="77">
        <f>IF('[1]Parametry kredytu'!$C$40=1,C53,C53*'[1]Parametry kredytu'!$H$19)</f>
        <v>1390.559681098352</v>
      </c>
    </row>
    <row r="54" spans="1:6" ht="16.5" thickBot="1" x14ac:dyDescent="0.3">
      <c r="A54" s="10">
        <f t="shared" si="2"/>
        <v>42</v>
      </c>
      <c r="B54" s="75">
        <f t="shared" si="3"/>
        <v>283681.73703885882</v>
      </c>
      <c r="C54" s="72">
        <f>IF(A54&lt;='Raty równe'!$D$10,$B$13*$H$3/(1-(1+$H$3)^-$D$10),0)</f>
        <v>1390.559681098352</v>
      </c>
      <c r="D54" s="76">
        <f t="shared" si="0"/>
        <v>527.85631640483632</v>
      </c>
      <c r="E54" s="73">
        <f t="shared" si="1"/>
        <v>862.70336469351571</v>
      </c>
      <c r="F54" s="77">
        <f>IF('[1]Parametry kredytu'!$C$40=1,C54,C54*'[1]Parametry kredytu'!$H$19)</f>
        <v>1390.559681098352</v>
      </c>
    </row>
    <row r="55" spans="1:6" ht="16.5" thickBot="1" x14ac:dyDescent="0.3">
      <c r="A55" s="10">
        <f t="shared" si="2"/>
        <v>43</v>
      </c>
      <c r="B55" s="75">
        <f t="shared" si="3"/>
        <v>283153.88072245399</v>
      </c>
      <c r="C55" s="72">
        <f>IF(A55&lt;='Raty równe'!$D$10,$B$13*$H$3/(1-(1+$H$3)^-$D$10),0)</f>
        <v>1390.559681098352</v>
      </c>
      <c r="D55" s="76">
        <f t="shared" si="0"/>
        <v>529.46157807938255</v>
      </c>
      <c r="E55" s="73">
        <f t="shared" si="1"/>
        <v>861.09810301896948</v>
      </c>
      <c r="F55" s="77">
        <f>IF('[1]Parametry kredytu'!$C$40=1,C55,C55*'[1]Parametry kredytu'!$H$19)</f>
        <v>1390.559681098352</v>
      </c>
    </row>
    <row r="56" spans="1:6" ht="16.5" thickBot="1" x14ac:dyDescent="0.3">
      <c r="A56" s="10">
        <f t="shared" si="2"/>
        <v>44</v>
      </c>
      <c r="B56" s="75">
        <f t="shared" si="3"/>
        <v>282624.41914437461</v>
      </c>
      <c r="C56" s="72">
        <f>IF(A56&lt;='Raty równe'!$D$10,$B$13*$H$3/(1-(1+$H$3)^-$D$10),0)</f>
        <v>1390.559681098352</v>
      </c>
      <c r="D56" s="76">
        <f t="shared" si="0"/>
        <v>531.07172150861015</v>
      </c>
      <c r="E56" s="73">
        <f t="shared" si="1"/>
        <v>859.48795958974188</v>
      </c>
      <c r="F56" s="77">
        <f>IF('[1]Parametry kredytu'!$C$40=1,C56,C56*'[1]Parametry kredytu'!$H$19)</f>
        <v>1390.559681098352</v>
      </c>
    </row>
    <row r="57" spans="1:6" ht="16.5" thickBot="1" x14ac:dyDescent="0.3">
      <c r="A57" s="10">
        <f t="shared" si="2"/>
        <v>45</v>
      </c>
      <c r="B57" s="75">
        <f t="shared" si="3"/>
        <v>282093.34742286598</v>
      </c>
      <c r="C57" s="72">
        <f>IF(A57&lt;='Raty równe'!$D$10,$B$13*$H$3/(1-(1+$H$3)^-$D$10),0)</f>
        <v>1390.559681098352</v>
      </c>
      <c r="D57" s="76">
        <f t="shared" si="0"/>
        <v>532.68676153840352</v>
      </c>
      <c r="E57" s="73">
        <f t="shared" si="1"/>
        <v>857.87291955994851</v>
      </c>
      <c r="F57" s="77">
        <f>IF('[1]Parametry kredytu'!$C$40=1,C57,C57*'[1]Parametry kredytu'!$H$19)</f>
        <v>1390.559681098352</v>
      </c>
    </row>
    <row r="58" spans="1:6" ht="16.5" thickBot="1" x14ac:dyDescent="0.3">
      <c r="A58" s="10">
        <f t="shared" si="2"/>
        <v>46</v>
      </c>
      <c r="B58" s="75">
        <f t="shared" si="3"/>
        <v>281560.66066132759</v>
      </c>
      <c r="C58" s="72">
        <f>IF(A58&lt;='Raty równe'!$D$10,$B$13*$H$3/(1-(1+$H$3)^-$D$10),0)</f>
        <v>1390.559681098352</v>
      </c>
      <c r="D58" s="76">
        <f t="shared" si="0"/>
        <v>534.30671305979411</v>
      </c>
      <c r="E58" s="73">
        <f t="shared" si="1"/>
        <v>856.25296803855792</v>
      </c>
      <c r="F58" s="77">
        <f>IF('[1]Parametry kredytu'!$C$40=1,C58,C58*'[1]Parametry kredytu'!$H$19)</f>
        <v>1390.559681098352</v>
      </c>
    </row>
    <row r="59" spans="1:6" ht="16.5" thickBot="1" x14ac:dyDescent="0.3">
      <c r="A59" s="10">
        <f t="shared" si="2"/>
        <v>47</v>
      </c>
      <c r="B59" s="75">
        <f t="shared" si="3"/>
        <v>281026.35394826782</v>
      </c>
      <c r="C59" s="72">
        <f>IF(A59&lt;='Raty równe'!$D$10,$B$13*$H$3/(1-(1+$H$3)^-$D$10),0)</f>
        <v>1390.559681098352</v>
      </c>
      <c r="D59" s="76">
        <f t="shared" si="0"/>
        <v>535.93159100909929</v>
      </c>
      <c r="E59" s="73">
        <f t="shared" si="1"/>
        <v>854.62809008925274</v>
      </c>
      <c r="F59" s="77">
        <f>IF('[1]Parametry kredytu'!$C$40=1,C59,C59*'[1]Parametry kredytu'!$H$19)</f>
        <v>1390.559681098352</v>
      </c>
    </row>
    <row r="60" spans="1:6" ht="16.5" thickBot="1" x14ac:dyDescent="0.3">
      <c r="A60" s="10">
        <f t="shared" si="2"/>
        <v>48</v>
      </c>
      <c r="B60" s="75">
        <f t="shared" si="3"/>
        <v>280490.42235725874</v>
      </c>
      <c r="C60" s="72">
        <f>IF(A60&lt;='Raty równe'!$D$10,$B$13*$H$3/(1-(1+$H$3)^-$D$10),0)</f>
        <v>1390.559681098352</v>
      </c>
      <c r="D60" s="76">
        <f t="shared" si="0"/>
        <v>537.56141036805832</v>
      </c>
      <c r="E60" s="73">
        <f t="shared" si="1"/>
        <v>852.99827073029371</v>
      </c>
      <c r="F60" s="77">
        <f>IF('[1]Parametry kredytu'!$C$40=1,C60,C60*'[1]Parametry kredytu'!$H$19)</f>
        <v>1390.559681098352</v>
      </c>
    </row>
    <row r="61" spans="1:6" ht="16.5" thickBot="1" x14ac:dyDescent="0.3">
      <c r="A61" s="10">
        <f t="shared" si="2"/>
        <v>49</v>
      </c>
      <c r="B61" s="75">
        <f t="shared" si="3"/>
        <v>279952.86094689067</v>
      </c>
      <c r="C61" s="72">
        <f>IF(A61&lt;='Raty równe'!$D$10,$B$13*$H$3/(1-(1+$H$3)^-$D$10),0)</f>
        <v>1390.559681098352</v>
      </c>
      <c r="D61" s="76">
        <f t="shared" si="0"/>
        <v>539.19618616397213</v>
      </c>
      <c r="E61" s="73">
        <f t="shared" si="1"/>
        <v>851.3634949343799</v>
      </c>
      <c r="F61" s="77">
        <f>IF('[1]Parametry kredytu'!$C$40=1,C61,C61*'[1]Parametry kredytu'!$H$19)</f>
        <v>1390.559681098352</v>
      </c>
    </row>
    <row r="62" spans="1:6" ht="16.5" thickBot="1" x14ac:dyDescent="0.3">
      <c r="A62" s="10">
        <f t="shared" si="2"/>
        <v>50</v>
      </c>
      <c r="B62" s="75">
        <f t="shared" si="3"/>
        <v>279413.66476072668</v>
      </c>
      <c r="C62" s="72">
        <f>IF(A62&lt;='Raty równe'!$D$10,$B$13*$H$3/(1-(1+$H$3)^-$D$10),0)</f>
        <v>1390.559681098352</v>
      </c>
      <c r="D62" s="76">
        <f t="shared" si="0"/>
        <v>540.83593346984071</v>
      </c>
      <c r="E62" s="73">
        <f t="shared" si="1"/>
        <v>849.72374762851132</v>
      </c>
      <c r="F62" s="77">
        <f>IF('[1]Parametry kredytu'!$C$40=1,C62,C62*'[1]Parametry kredytu'!$H$19)</f>
        <v>1390.559681098352</v>
      </c>
    </row>
    <row r="63" spans="1:6" ht="16.5" thickBot="1" x14ac:dyDescent="0.3">
      <c r="A63" s="10">
        <f t="shared" si="2"/>
        <v>51</v>
      </c>
      <c r="B63" s="75">
        <f t="shared" si="3"/>
        <v>278872.82882725686</v>
      </c>
      <c r="C63" s="72">
        <f>IF(A63&lt;='Raty równe'!$D$10,$B$13*$H$3/(1-(1+$H$3)^-$D$10),0)</f>
        <v>1390.559681098352</v>
      </c>
      <c r="D63" s="76">
        <f t="shared" si="0"/>
        <v>542.48066740450247</v>
      </c>
      <c r="E63" s="73">
        <f t="shared" si="1"/>
        <v>848.07901369384956</v>
      </c>
      <c r="F63" s="77">
        <f>IF('[1]Parametry kredytu'!$C$40=1,C63,C63*'[1]Parametry kredytu'!$H$19)</f>
        <v>1390.559681098352</v>
      </c>
    </row>
    <row r="64" spans="1:6" ht="16.5" thickBot="1" x14ac:dyDescent="0.3">
      <c r="A64" s="10">
        <f t="shared" si="2"/>
        <v>52</v>
      </c>
      <c r="B64" s="75">
        <f t="shared" si="3"/>
        <v>278330.34815985238</v>
      </c>
      <c r="C64" s="72">
        <f>IF(A64&lt;='Raty równe'!$D$10,$B$13*$H$3/(1-(1+$H$3)^-$D$10),0)</f>
        <v>1390.559681098352</v>
      </c>
      <c r="D64" s="76">
        <f t="shared" si="0"/>
        <v>544.13040313277361</v>
      </c>
      <c r="E64" s="73">
        <f t="shared" si="1"/>
        <v>846.42927796557842</v>
      </c>
      <c r="F64" s="77">
        <f>IF('[1]Parametry kredytu'!$C$40=1,C64,C64*'[1]Parametry kredytu'!$H$19)</f>
        <v>1390.559681098352</v>
      </c>
    </row>
    <row r="65" spans="1:6" ht="16.5" thickBot="1" x14ac:dyDescent="0.3">
      <c r="A65" s="10">
        <f t="shared" si="2"/>
        <v>53</v>
      </c>
      <c r="B65" s="75">
        <f t="shared" si="3"/>
        <v>277786.21775671962</v>
      </c>
      <c r="C65" s="72">
        <f>IF(A65&lt;='Raty równe'!$D$10,$B$13*$H$3/(1-(1+$H$3)^-$D$10),0)</f>
        <v>1390.559681098352</v>
      </c>
      <c r="D65" s="76">
        <f t="shared" si="0"/>
        <v>545.78515586558819</v>
      </c>
      <c r="E65" s="73">
        <f t="shared" si="1"/>
        <v>844.77452523276384</v>
      </c>
      <c r="F65" s="77">
        <f>IF('[1]Parametry kredytu'!$C$40=1,C65,C65*'[1]Parametry kredytu'!$H$19)</f>
        <v>1390.559681098352</v>
      </c>
    </row>
    <row r="66" spans="1:6" ht="16.5" thickBot="1" x14ac:dyDescent="0.3">
      <c r="A66" s="10">
        <f t="shared" si="2"/>
        <v>54</v>
      </c>
      <c r="B66" s="75">
        <f t="shared" si="3"/>
        <v>277240.43260085402</v>
      </c>
      <c r="C66" s="72">
        <f>IF(A66&lt;='Raty równe'!$D$10,$B$13*$H$3/(1-(1+$H$3)^-$D$10),0)</f>
        <v>1390.559681098352</v>
      </c>
      <c r="D66" s="76">
        <f t="shared" si="0"/>
        <v>547.44494086013856</v>
      </c>
      <c r="E66" s="73">
        <f t="shared" si="1"/>
        <v>843.11474023821347</v>
      </c>
      <c r="F66" s="77">
        <f>IF('[1]Parametry kredytu'!$C$40=1,C66,C66*'[1]Parametry kredytu'!$H$19)</f>
        <v>1390.559681098352</v>
      </c>
    </row>
    <row r="67" spans="1:6" ht="16.5" thickBot="1" x14ac:dyDescent="0.3">
      <c r="A67" s="10">
        <f t="shared" si="2"/>
        <v>55</v>
      </c>
      <c r="B67" s="75">
        <f t="shared" si="3"/>
        <v>276692.98765999387</v>
      </c>
      <c r="C67" s="72">
        <f>IF(A67&lt;='Raty równe'!$D$10,$B$13*$H$3/(1-(1+$H$3)^-$D$10),0)</f>
        <v>1390.559681098352</v>
      </c>
      <c r="D67" s="76">
        <f t="shared" si="0"/>
        <v>549.10977342001456</v>
      </c>
      <c r="E67" s="73">
        <f t="shared" si="1"/>
        <v>841.44990767833747</v>
      </c>
      <c r="F67" s="77">
        <f>IF('[1]Parametry kredytu'!$C$40=1,C67,C67*'[1]Parametry kredytu'!$H$19)</f>
        <v>1390.559681098352</v>
      </c>
    </row>
    <row r="68" spans="1:6" ht="16.5" thickBot="1" x14ac:dyDescent="0.3">
      <c r="A68" s="10">
        <f t="shared" si="2"/>
        <v>56</v>
      </c>
      <c r="B68" s="75">
        <f t="shared" si="3"/>
        <v>276143.87788657384</v>
      </c>
      <c r="C68" s="72">
        <f>IF(A68&lt;='Raty równe'!$D$10,$B$13*$H$3/(1-(1+$H$3)^-$D$10),0)</f>
        <v>1390.559681098352</v>
      </c>
      <c r="D68" s="76">
        <f t="shared" si="0"/>
        <v>550.77966889534662</v>
      </c>
      <c r="E68" s="73">
        <f t="shared" si="1"/>
        <v>839.78001220300541</v>
      </c>
      <c r="F68" s="77">
        <f>IF('[1]Parametry kredytu'!$C$40=1,C68,C68*'[1]Parametry kredytu'!$H$19)</f>
        <v>1390.559681098352</v>
      </c>
    </row>
    <row r="69" spans="1:6" ht="16.5" thickBot="1" x14ac:dyDescent="0.3">
      <c r="A69" s="10">
        <f t="shared" si="2"/>
        <v>57</v>
      </c>
      <c r="B69" s="75">
        <f t="shared" si="3"/>
        <v>275593.09821767849</v>
      </c>
      <c r="C69" s="72">
        <f>IF(A69&lt;='Raty równe'!$D$10,$B$13*$H$3/(1-(1+$H$3)^-$D$10),0)</f>
        <v>1390.559681098352</v>
      </c>
      <c r="D69" s="76">
        <f t="shared" si="0"/>
        <v>552.4546426829462</v>
      </c>
      <c r="E69" s="73">
        <f t="shared" si="1"/>
        <v>838.10503841540583</v>
      </c>
      <c r="F69" s="77">
        <f>IF('[1]Parametry kredytu'!$C$40=1,C69,C69*'[1]Parametry kredytu'!$H$19)</f>
        <v>1390.559681098352</v>
      </c>
    </row>
    <row r="70" spans="1:6" ht="16.5" thickBot="1" x14ac:dyDescent="0.3">
      <c r="A70" s="10">
        <f t="shared" si="2"/>
        <v>58</v>
      </c>
      <c r="B70" s="75">
        <f t="shared" si="3"/>
        <v>275040.64357499557</v>
      </c>
      <c r="C70" s="72">
        <f>IF(A70&lt;='Raty równe'!$D$10,$B$13*$H$3/(1-(1+$H$3)^-$D$10),0)</f>
        <v>1390.559681098352</v>
      </c>
      <c r="D70" s="76">
        <f t="shared" si="0"/>
        <v>554.13471022644774</v>
      </c>
      <c r="E70" s="73">
        <f t="shared" si="1"/>
        <v>836.42497087190429</v>
      </c>
      <c r="F70" s="77">
        <f>IF('[1]Parametry kredytu'!$C$40=1,C70,C70*'[1]Parametry kredytu'!$H$19)</f>
        <v>1390.559681098352</v>
      </c>
    </row>
    <row r="71" spans="1:6" ht="16.5" thickBot="1" x14ac:dyDescent="0.3">
      <c r="A71" s="10">
        <f t="shared" si="2"/>
        <v>59</v>
      </c>
      <c r="B71" s="75">
        <f t="shared" si="3"/>
        <v>274486.50886476913</v>
      </c>
      <c r="C71" s="72">
        <f>IF(A71&lt;='Raty równe'!$D$10,$B$13*$H$3/(1-(1+$H$3)^-$D$10),0)</f>
        <v>1390.559681098352</v>
      </c>
      <c r="D71" s="76">
        <f t="shared" si="0"/>
        <v>555.8198870164515</v>
      </c>
      <c r="E71" s="73">
        <f t="shared" si="1"/>
        <v>834.73979408190053</v>
      </c>
      <c r="F71" s="77">
        <f>IF('[1]Parametry kredytu'!$C$40=1,C71,C71*'[1]Parametry kredytu'!$H$19)</f>
        <v>1390.559681098352</v>
      </c>
    </row>
    <row r="72" spans="1:6" ht="16.5" thickBot="1" x14ac:dyDescent="0.3">
      <c r="A72" s="10">
        <f t="shared" si="2"/>
        <v>60</v>
      </c>
      <c r="B72" s="75">
        <f t="shared" si="3"/>
        <v>273930.6889777527</v>
      </c>
      <c r="C72" s="72">
        <f>IF(A72&lt;='Raty równe'!$D$10,$B$13*$H$3/(1-(1+$H$3)^-$D$10),0)</f>
        <v>1390.559681098352</v>
      </c>
      <c r="D72" s="76">
        <f t="shared" si="0"/>
        <v>557.51018859066573</v>
      </c>
      <c r="E72" s="73">
        <f t="shared" si="1"/>
        <v>833.0494925076863</v>
      </c>
      <c r="F72" s="77">
        <f>IF('[1]Parametry kredytu'!$C$40=1,C72,C72*'[1]Parametry kredytu'!$H$19)</f>
        <v>1390.559681098352</v>
      </c>
    </row>
    <row r="73" spans="1:6" ht="16.5" thickBot="1" x14ac:dyDescent="0.3">
      <c r="A73" s="10">
        <f t="shared" si="2"/>
        <v>61</v>
      </c>
      <c r="B73" s="75">
        <f t="shared" si="3"/>
        <v>273373.17878916202</v>
      </c>
      <c r="C73" s="72">
        <f>IF(A73&lt;='Raty równe'!$D$10,$B$13*$H$3/(1-(1+$H$3)^-$D$10),0)</f>
        <v>1390.559681098352</v>
      </c>
      <c r="D73" s="76">
        <f t="shared" si="0"/>
        <v>559.20563053405112</v>
      </c>
      <c r="E73" s="73">
        <f t="shared" si="1"/>
        <v>831.35405056430091</v>
      </c>
      <c r="F73" s="77">
        <f>IF('[1]Parametry kredytu'!$C$40=1,C73,C73*'[1]Parametry kredytu'!$H$19)</f>
        <v>1390.559681098352</v>
      </c>
    </row>
    <row r="74" spans="1:6" ht="16.5" thickBot="1" x14ac:dyDescent="0.3">
      <c r="A74" s="10">
        <f t="shared" si="2"/>
        <v>62</v>
      </c>
      <c r="B74" s="75">
        <f t="shared" si="3"/>
        <v>272813.97315862798</v>
      </c>
      <c r="C74" s="72">
        <f>IF(A74&lt;='Raty równe'!$D$10,$B$13*$H$3/(1-(1+$H$3)^-$D$10),0)</f>
        <v>1390.559681098352</v>
      </c>
      <c r="D74" s="76">
        <f t="shared" si="0"/>
        <v>560.90622847896282</v>
      </c>
      <c r="E74" s="73">
        <f t="shared" si="1"/>
        <v>829.65345261938921</v>
      </c>
      <c r="F74" s="77">
        <f>IF('[1]Parametry kredytu'!$C$40=1,C74,C74*'[1]Parametry kredytu'!$H$19)</f>
        <v>1390.559681098352</v>
      </c>
    </row>
    <row r="75" spans="1:6" ht="16.5" thickBot="1" x14ac:dyDescent="0.3">
      <c r="A75" s="10">
        <f t="shared" si="2"/>
        <v>63</v>
      </c>
      <c r="B75" s="75">
        <f t="shared" si="3"/>
        <v>272253.06693014904</v>
      </c>
      <c r="C75" s="72">
        <f>IF(A75&lt;='Raty równe'!$D$10,$B$13*$H$3/(1-(1+$H$3)^-$D$10),0)</f>
        <v>1390.559681098352</v>
      </c>
      <c r="D75" s="76">
        <f t="shared" si="0"/>
        <v>562.61199810529604</v>
      </c>
      <c r="E75" s="73">
        <f t="shared" si="1"/>
        <v>827.94768299305599</v>
      </c>
      <c r="F75" s="77">
        <f>IF('[1]Parametry kredytu'!$C$40=1,C75,C75*'[1]Parametry kredytu'!$H$19)</f>
        <v>1390.559681098352</v>
      </c>
    </row>
    <row r="76" spans="1:6" ht="16.5" thickBot="1" x14ac:dyDescent="0.3">
      <c r="A76" s="10">
        <f t="shared" si="2"/>
        <v>64</v>
      </c>
      <c r="B76" s="75">
        <f t="shared" si="3"/>
        <v>271690.45493204374</v>
      </c>
      <c r="C76" s="72">
        <f>IF(A76&lt;='Raty równe'!$D$10,$B$13*$H$3/(1-(1+$H$3)^-$D$10),0)</f>
        <v>1390.559681098352</v>
      </c>
      <c r="D76" s="76">
        <f t="shared" si="0"/>
        <v>564.32295514063003</v>
      </c>
      <c r="E76" s="73">
        <f t="shared" si="1"/>
        <v>826.236725957722</v>
      </c>
      <c r="F76" s="77">
        <f>IF('[1]Parametry kredytu'!$C$40=1,C76,C76*'[1]Parametry kredytu'!$H$19)</f>
        <v>1390.559681098352</v>
      </c>
    </row>
    <row r="77" spans="1:6" ht="16.5" thickBot="1" x14ac:dyDescent="0.3">
      <c r="A77" s="10">
        <f t="shared" si="2"/>
        <v>65</v>
      </c>
      <c r="B77" s="75">
        <f t="shared" si="3"/>
        <v>271126.13197690313</v>
      </c>
      <c r="C77" s="72">
        <f>IF(A77&lt;='Raty równe'!$D$10,$B$13*$H$3/(1-(1+$H$3)^-$D$10),0)</f>
        <v>1390.559681098352</v>
      </c>
      <c r="D77" s="76">
        <f t="shared" si="0"/>
        <v>566.03911536037265</v>
      </c>
      <c r="E77" s="73">
        <f t="shared" si="1"/>
        <v>824.52056573797938</v>
      </c>
      <c r="F77" s="77">
        <f>IF('[1]Parametry kredytu'!$C$40=1,C77,C77*'[1]Parametry kredytu'!$H$19)</f>
        <v>1390.559681098352</v>
      </c>
    </row>
    <row r="78" spans="1:6" ht="16.5" thickBot="1" x14ac:dyDescent="0.3">
      <c r="A78" s="10">
        <f t="shared" si="2"/>
        <v>66</v>
      </c>
      <c r="B78" s="75">
        <f t="shared" si="3"/>
        <v>270560.09286154277</v>
      </c>
      <c r="C78" s="72">
        <f>IF(A78&lt;='Raty równe'!$D$10,$B$13*$H$3/(1-(1+$H$3)^-$D$10),0)</f>
        <v>1390.559681098352</v>
      </c>
      <c r="D78" s="76">
        <f t="shared" ref="D78:D141" si="4">C78-E78</f>
        <v>567.76049458790703</v>
      </c>
      <c r="E78" s="73">
        <f t="shared" ref="E78:E141" si="5">B78*$D$9*30/365</f>
        <v>822.799186510445</v>
      </c>
      <c r="F78" s="77">
        <f>IF('[1]Parametry kredytu'!$C$40=1,C78,C78*'[1]Parametry kredytu'!$H$19)</f>
        <v>1390.559681098352</v>
      </c>
    </row>
    <row r="79" spans="1:6" ht="16.5" thickBot="1" x14ac:dyDescent="0.3">
      <c r="A79" s="10">
        <f t="shared" ref="A79:A142" si="6">A78+1</f>
        <v>67</v>
      </c>
      <c r="B79" s="75">
        <f t="shared" ref="B79:B142" si="7">B78-D78</f>
        <v>269992.33236695488</v>
      </c>
      <c r="C79" s="72">
        <f>IF(A79&lt;='Raty równe'!$D$10,$B$13*$H$3/(1-(1+$H$3)^-$D$10),0)</f>
        <v>1390.559681098352</v>
      </c>
      <c r="D79" s="76">
        <f t="shared" si="4"/>
        <v>569.48710869473598</v>
      </c>
      <c r="E79" s="73">
        <f t="shared" si="5"/>
        <v>821.07257240361605</v>
      </c>
      <c r="F79" s="77">
        <f>IF('[1]Parametry kredytu'!$C$40=1,C79,C79*'[1]Parametry kredytu'!$H$19)</f>
        <v>1390.559681098352</v>
      </c>
    </row>
    <row r="80" spans="1:6" ht="16.5" thickBot="1" x14ac:dyDescent="0.3">
      <c r="A80" s="10">
        <f t="shared" si="6"/>
        <v>68</v>
      </c>
      <c r="B80" s="75">
        <f t="shared" si="7"/>
        <v>269422.84525826015</v>
      </c>
      <c r="C80" s="72">
        <f>IF(A80&lt;='Raty równe'!$D$10,$B$13*$H$3/(1-(1+$H$3)^-$D$10),0)</f>
        <v>1390.559681098352</v>
      </c>
      <c r="D80" s="76">
        <f t="shared" si="4"/>
        <v>571.2189736006294</v>
      </c>
      <c r="E80" s="73">
        <f t="shared" si="5"/>
        <v>819.34070749772263</v>
      </c>
      <c r="F80" s="77">
        <f>IF('[1]Parametry kredytu'!$C$40=1,C80,C80*'[1]Parametry kredytu'!$H$19)</f>
        <v>1390.559681098352</v>
      </c>
    </row>
    <row r="81" spans="1:6" ht="16.5" thickBot="1" x14ac:dyDescent="0.3">
      <c r="A81" s="10">
        <f t="shared" si="6"/>
        <v>69</v>
      </c>
      <c r="B81" s="75">
        <f t="shared" si="7"/>
        <v>268851.62628465949</v>
      </c>
      <c r="C81" s="72">
        <f>IF(A81&lt;='Raty równe'!$D$10,$B$13*$H$3/(1-(1+$H$3)^-$D$10),0)</f>
        <v>1390.559681098352</v>
      </c>
      <c r="D81" s="76">
        <f t="shared" si="4"/>
        <v>572.95610527377119</v>
      </c>
      <c r="E81" s="73">
        <f t="shared" si="5"/>
        <v>817.60357582458084</v>
      </c>
      <c r="F81" s="77">
        <f>IF('[1]Parametry kredytu'!$C$40=1,C81,C81*'[1]Parametry kredytu'!$H$19)</f>
        <v>1390.559681098352</v>
      </c>
    </row>
    <row r="82" spans="1:6" ht="16.5" thickBot="1" x14ac:dyDescent="0.3">
      <c r="A82" s="10">
        <f t="shared" si="6"/>
        <v>70</v>
      </c>
      <c r="B82" s="75">
        <f t="shared" si="7"/>
        <v>268278.67017938569</v>
      </c>
      <c r="C82" s="72">
        <f>IF(A82&lt;='Raty równe'!$D$10,$B$13*$H$3/(1-(1+$H$3)^-$D$10),0)</f>
        <v>1390.559681098352</v>
      </c>
      <c r="D82" s="76">
        <f t="shared" si="4"/>
        <v>574.6985197309051</v>
      </c>
      <c r="E82" s="73">
        <f t="shared" si="5"/>
        <v>815.86116136744693</v>
      </c>
      <c r="F82" s="77">
        <f>IF('[1]Parametry kredytu'!$C$40=1,C82,C82*'[1]Parametry kredytu'!$H$19)</f>
        <v>1390.559681098352</v>
      </c>
    </row>
    <row r="83" spans="1:6" ht="16.5" thickBot="1" x14ac:dyDescent="0.3">
      <c r="A83" s="10">
        <f t="shared" si="6"/>
        <v>71</v>
      </c>
      <c r="B83" s="75">
        <f t="shared" si="7"/>
        <v>267703.97165965481</v>
      </c>
      <c r="C83" s="72">
        <f>IF(A83&lt;='Raty równe'!$D$10,$B$13*$H$3/(1-(1+$H$3)^-$D$10),0)</f>
        <v>1390.559681098352</v>
      </c>
      <c r="D83" s="76">
        <f t="shared" si="4"/>
        <v>576.44623303748392</v>
      </c>
      <c r="E83" s="73">
        <f t="shared" si="5"/>
        <v>814.11344806086811</v>
      </c>
      <c r="F83" s="77">
        <f>IF('[1]Parametry kredytu'!$C$40=1,C83,C83*'[1]Parametry kredytu'!$H$19)</f>
        <v>1390.559681098352</v>
      </c>
    </row>
    <row r="84" spans="1:6" ht="16.5" thickBot="1" x14ac:dyDescent="0.3">
      <c r="A84" s="10">
        <f t="shared" si="6"/>
        <v>72</v>
      </c>
      <c r="B84" s="75">
        <f t="shared" si="7"/>
        <v>267127.5254266173</v>
      </c>
      <c r="C84" s="72">
        <f>IF(A84&lt;='Raty równe'!$D$10,$B$13*$H$3/(1-(1+$H$3)^-$D$10),0)</f>
        <v>1390.559681098352</v>
      </c>
      <c r="D84" s="76">
        <f t="shared" si="4"/>
        <v>578.19926130781721</v>
      </c>
      <c r="E84" s="73">
        <f t="shared" si="5"/>
        <v>812.36041979053482</v>
      </c>
      <c r="F84" s="77">
        <f>IF('[1]Parametry kredytu'!$C$40=1,C84,C84*'[1]Parametry kredytu'!$H$19)</f>
        <v>1390.559681098352</v>
      </c>
    </row>
    <row r="85" spans="1:6" ht="16.5" thickBot="1" x14ac:dyDescent="0.3">
      <c r="A85" s="10">
        <f t="shared" si="6"/>
        <v>73</v>
      </c>
      <c r="B85" s="75">
        <f t="shared" si="7"/>
        <v>266549.32616530947</v>
      </c>
      <c r="C85" s="72">
        <f>IF(A85&lt;='Raty równe'!$D$10,$B$13*$H$3/(1-(1+$H$3)^-$D$10),0)</f>
        <v>1390.559681098352</v>
      </c>
      <c r="D85" s="76">
        <f t="shared" si="4"/>
        <v>579.95762070521914</v>
      </c>
      <c r="E85" s="73">
        <f t="shared" si="5"/>
        <v>810.60206039313289</v>
      </c>
      <c r="F85" s="77">
        <f>IF('[1]Parametry kredytu'!$C$40=1,C85,C85*'[1]Parametry kredytu'!$H$19)</f>
        <v>1390.559681098352</v>
      </c>
    </row>
    <row r="86" spans="1:6" ht="16.5" thickBot="1" x14ac:dyDescent="0.3">
      <c r="A86" s="10">
        <f t="shared" si="6"/>
        <v>74</v>
      </c>
      <c r="B86" s="75">
        <f t="shared" si="7"/>
        <v>265969.36854460422</v>
      </c>
      <c r="C86" s="72">
        <f>IF(A86&lt;='Raty równe'!$D$10,$B$13*$H$3/(1-(1+$H$3)^-$D$10),0)</f>
        <v>1390.559681098352</v>
      </c>
      <c r="D86" s="76">
        <f t="shared" si="4"/>
        <v>581.72132744215821</v>
      </c>
      <c r="E86" s="73">
        <f t="shared" si="5"/>
        <v>808.83835365619382</v>
      </c>
      <c r="F86" s="77">
        <f>IF('[1]Parametry kredytu'!$C$40=1,C86,C86*'[1]Parametry kredytu'!$H$19)</f>
        <v>1390.559681098352</v>
      </c>
    </row>
    <row r="87" spans="1:6" ht="16.5" thickBot="1" x14ac:dyDescent="0.3">
      <c r="A87" s="10">
        <f t="shared" si="6"/>
        <v>75</v>
      </c>
      <c r="B87" s="75">
        <f t="shared" si="7"/>
        <v>265387.64721716207</v>
      </c>
      <c r="C87" s="72">
        <f>IF(A87&lt;='Raty równe'!$D$10,$B$13*$H$3/(1-(1+$H$3)^-$D$10),0)</f>
        <v>1390.559681098352</v>
      </c>
      <c r="D87" s="76">
        <f t="shared" si="4"/>
        <v>583.49039778040719</v>
      </c>
      <c r="E87" s="73">
        <f t="shared" si="5"/>
        <v>807.06928331794484</v>
      </c>
      <c r="F87" s="77">
        <f>IF('[1]Parametry kredytu'!$C$40=1,C87,C87*'[1]Parametry kredytu'!$H$19)</f>
        <v>1390.559681098352</v>
      </c>
    </row>
    <row r="88" spans="1:6" ht="16.5" thickBot="1" x14ac:dyDescent="0.3">
      <c r="A88" s="10">
        <f t="shared" si="6"/>
        <v>76</v>
      </c>
      <c r="B88" s="75">
        <f t="shared" si="7"/>
        <v>264804.15681938163</v>
      </c>
      <c r="C88" s="72">
        <f>IF(A88&lt;='Raty równe'!$D$10,$B$13*$H$3/(1-(1+$H$3)^-$D$10),0)</f>
        <v>1390.559681098352</v>
      </c>
      <c r="D88" s="76">
        <f t="shared" si="4"/>
        <v>585.26484803119138</v>
      </c>
      <c r="E88" s="73">
        <f t="shared" si="5"/>
        <v>805.29483306716065</v>
      </c>
      <c r="F88" s="77">
        <f>IF('[1]Parametry kredytu'!$C$40=1,C88,C88*'[1]Parametry kredytu'!$H$19)</f>
        <v>1390.559681098352</v>
      </c>
    </row>
    <row r="89" spans="1:6" ht="16.5" thickBot="1" x14ac:dyDescent="0.3">
      <c r="A89" s="10">
        <f t="shared" si="6"/>
        <v>77</v>
      </c>
      <c r="B89" s="75">
        <f t="shared" si="7"/>
        <v>264218.89197135041</v>
      </c>
      <c r="C89" s="72">
        <f>IF(A89&lt;='Raty równe'!$D$10,$B$13*$H$3/(1-(1+$H$3)^-$D$10),0)</f>
        <v>1390.559681098352</v>
      </c>
      <c r="D89" s="76">
        <f t="shared" si="4"/>
        <v>587.04469455534115</v>
      </c>
      <c r="E89" s="73">
        <f t="shared" si="5"/>
        <v>803.51498654301088</v>
      </c>
      <c r="F89" s="77">
        <f>IF('[1]Parametry kredytu'!$C$40=1,C89,C89*'[1]Parametry kredytu'!$H$19)</f>
        <v>1390.559681098352</v>
      </c>
    </row>
    <row r="90" spans="1:6" ht="16.5" thickBot="1" x14ac:dyDescent="0.3">
      <c r="A90" s="10">
        <f t="shared" si="6"/>
        <v>78</v>
      </c>
      <c r="B90" s="75">
        <f t="shared" si="7"/>
        <v>263631.84727679507</v>
      </c>
      <c r="C90" s="72">
        <f>IF(A90&lt;='Raty równe'!$D$10,$B$13*$H$3/(1-(1+$H$3)^-$D$10),0)</f>
        <v>1390.559681098352</v>
      </c>
      <c r="D90" s="76">
        <f t="shared" si="4"/>
        <v>588.82995376344104</v>
      </c>
      <c r="E90" s="73">
        <f t="shared" si="5"/>
        <v>801.72972733491099</v>
      </c>
      <c r="F90" s="77">
        <f>IF('[1]Parametry kredytu'!$C$40=1,C90,C90*'[1]Parametry kredytu'!$H$19)</f>
        <v>1390.559681098352</v>
      </c>
    </row>
    <row r="91" spans="1:6" ht="16.5" thickBot="1" x14ac:dyDescent="0.3">
      <c r="A91" s="10">
        <f t="shared" si="6"/>
        <v>79</v>
      </c>
      <c r="B91" s="75">
        <f t="shared" si="7"/>
        <v>263043.01732303161</v>
      </c>
      <c r="C91" s="72">
        <f>IF(A91&lt;='Raty równe'!$D$10,$B$13*$H$3/(1-(1+$H$3)^-$D$10),0)</f>
        <v>1390.559681098352</v>
      </c>
      <c r="D91" s="76">
        <f t="shared" si="4"/>
        <v>590.62064211598192</v>
      </c>
      <c r="E91" s="73">
        <f t="shared" si="5"/>
        <v>799.93903898237011</v>
      </c>
      <c r="F91" s="77">
        <f>IF('[1]Parametry kredytu'!$C$40=1,C91,C91*'[1]Parametry kredytu'!$H$19)</f>
        <v>1390.559681098352</v>
      </c>
    </row>
    <row r="92" spans="1:6" ht="16.5" thickBot="1" x14ac:dyDescent="0.3">
      <c r="A92" s="10">
        <f t="shared" si="6"/>
        <v>80</v>
      </c>
      <c r="B92" s="75">
        <f t="shared" si="7"/>
        <v>262452.39668091561</v>
      </c>
      <c r="C92" s="72">
        <f>IF(A92&lt;='Raty równe'!$D$10,$B$13*$H$3/(1-(1+$H$3)^-$D$10),0)</f>
        <v>1390.559681098352</v>
      </c>
      <c r="D92" s="76">
        <f t="shared" si="4"/>
        <v>592.41677612351293</v>
      </c>
      <c r="E92" s="73">
        <f t="shared" si="5"/>
        <v>798.1429049748391</v>
      </c>
      <c r="F92" s="77">
        <f>IF('[1]Parametry kredytu'!$C$40=1,C92,C92*'[1]Parametry kredytu'!$H$19)</f>
        <v>1390.559681098352</v>
      </c>
    </row>
    <row r="93" spans="1:6" ht="16.5" thickBot="1" x14ac:dyDescent="0.3">
      <c r="A93" s="10">
        <f t="shared" si="6"/>
        <v>81</v>
      </c>
      <c r="B93" s="75">
        <f t="shared" si="7"/>
        <v>261859.9799047921</v>
      </c>
      <c r="C93" s="72">
        <f>IF(A93&lt;='Raty równe'!$D$10,$B$13*$H$3/(1-(1+$H$3)^-$D$10),0)</f>
        <v>1390.559681098352</v>
      </c>
      <c r="D93" s="76">
        <f t="shared" si="4"/>
        <v>594.21837234679265</v>
      </c>
      <c r="E93" s="73">
        <f t="shared" si="5"/>
        <v>796.34130875155938</v>
      </c>
      <c r="F93" s="77">
        <f>IF('[1]Parametry kredytu'!$C$40=1,C93,C93*'[1]Parametry kredytu'!$H$19)</f>
        <v>1390.559681098352</v>
      </c>
    </row>
    <row r="94" spans="1:6" ht="16.5" thickBot="1" x14ac:dyDescent="0.3">
      <c r="A94" s="10">
        <f t="shared" si="6"/>
        <v>82</v>
      </c>
      <c r="B94" s="75">
        <f t="shared" si="7"/>
        <v>261265.76153244529</v>
      </c>
      <c r="C94" s="72">
        <f>IF(A94&lt;='Raty równe'!$D$10,$B$13*$H$3/(1-(1+$H$3)^-$D$10),0)</f>
        <v>1390.559681098352</v>
      </c>
      <c r="D94" s="76">
        <f t="shared" si="4"/>
        <v>596.02544739694326</v>
      </c>
      <c r="E94" s="73">
        <f t="shared" si="5"/>
        <v>794.53423370140877</v>
      </c>
      <c r="F94" s="77">
        <f>IF('[1]Parametry kredytu'!$C$40=1,C94,C94*'[1]Parametry kredytu'!$H$19)</f>
        <v>1390.559681098352</v>
      </c>
    </row>
    <row r="95" spans="1:6" ht="16.5" thickBot="1" x14ac:dyDescent="0.3">
      <c r="A95" s="10">
        <f t="shared" si="6"/>
        <v>83</v>
      </c>
      <c r="B95" s="75">
        <f t="shared" si="7"/>
        <v>260669.73608504835</v>
      </c>
      <c r="C95" s="72">
        <f>IF(A95&lt;='Raty równe'!$D$10,$B$13*$H$3/(1-(1+$H$3)^-$D$10),0)</f>
        <v>1390.559681098352</v>
      </c>
      <c r="D95" s="76">
        <f t="shared" si="4"/>
        <v>597.83801793560224</v>
      </c>
      <c r="E95" s="73">
        <f t="shared" si="5"/>
        <v>792.72166316274979</v>
      </c>
      <c r="F95" s="77">
        <f>IF('[1]Parametry kredytu'!$C$40=1,C95,C95*'[1]Parametry kredytu'!$H$19)</f>
        <v>1390.559681098352</v>
      </c>
    </row>
    <row r="96" spans="1:6" ht="16.5" thickBot="1" x14ac:dyDescent="0.3">
      <c r="A96" s="10">
        <f t="shared" si="6"/>
        <v>84</v>
      </c>
      <c r="B96" s="75">
        <f t="shared" si="7"/>
        <v>260071.89806711275</v>
      </c>
      <c r="C96" s="72">
        <f>IF(A96&lt;='Raty równe'!$D$10,$B$13*$H$3/(1-(1+$H$3)^-$D$10),0)</f>
        <v>1390.559681098352</v>
      </c>
      <c r="D96" s="76">
        <f t="shared" si="4"/>
        <v>599.65610067507771</v>
      </c>
      <c r="E96" s="73">
        <f t="shared" si="5"/>
        <v>790.90358042327432</v>
      </c>
      <c r="F96" s="77">
        <f>IF('[1]Parametry kredytu'!$C$40=1,C96,C96*'[1]Parametry kredytu'!$H$19)</f>
        <v>1390.559681098352</v>
      </c>
    </row>
    <row r="97" spans="1:6" ht="16.5" thickBot="1" x14ac:dyDescent="0.3">
      <c r="A97" s="10">
        <f t="shared" si="6"/>
        <v>85</v>
      </c>
      <c r="B97" s="75">
        <f t="shared" si="7"/>
        <v>259472.24196643766</v>
      </c>
      <c r="C97" s="72">
        <f>IF(A97&lt;='Raty równe'!$D$10,$B$13*$H$3/(1-(1+$H$3)^-$D$10),0)</f>
        <v>1390.559681098352</v>
      </c>
      <c r="D97" s="76">
        <f t="shared" si="4"/>
        <v>601.47971237850061</v>
      </c>
      <c r="E97" s="73">
        <f t="shared" si="5"/>
        <v>789.07996871985142</v>
      </c>
      <c r="F97" s="77">
        <f>IF('[1]Parametry kredytu'!$C$40=1,C97,C97*'[1]Parametry kredytu'!$H$19)</f>
        <v>1390.559681098352</v>
      </c>
    </row>
    <row r="98" spans="1:6" ht="16.5" thickBot="1" x14ac:dyDescent="0.3">
      <c r="A98" s="10">
        <f t="shared" si="6"/>
        <v>86</v>
      </c>
      <c r="B98" s="75">
        <f t="shared" si="7"/>
        <v>258870.76225405917</v>
      </c>
      <c r="C98" s="72">
        <f>IF(A98&lt;='Raty równe'!$D$10,$B$13*$H$3/(1-(1+$H$3)^-$D$10),0)</f>
        <v>1390.559681098352</v>
      </c>
      <c r="D98" s="76">
        <f t="shared" si="4"/>
        <v>603.3088698599804</v>
      </c>
      <c r="E98" s="73">
        <f t="shared" si="5"/>
        <v>787.25081123837163</v>
      </c>
      <c r="F98" s="77">
        <f>IF('[1]Parametry kredytu'!$C$40=1,C98,C98*'[1]Parametry kredytu'!$H$19)</f>
        <v>1390.559681098352</v>
      </c>
    </row>
    <row r="99" spans="1:6" ht="16.5" thickBot="1" x14ac:dyDescent="0.3">
      <c r="A99" s="10">
        <f t="shared" si="6"/>
        <v>87</v>
      </c>
      <c r="B99" s="75">
        <f t="shared" si="7"/>
        <v>258267.45338419918</v>
      </c>
      <c r="C99" s="72">
        <f>IF(A99&lt;='Raty równe'!$D$10,$B$13*$H$3/(1-(1+$H$3)^-$D$10),0)</f>
        <v>1390.559681098352</v>
      </c>
      <c r="D99" s="76">
        <f t="shared" si="4"/>
        <v>605.14358998476007</v>
      </c>
      <c r="E99" s="73">
        <f t="shared" si="5"/>
        <v>785.41609111359196</v>
      </c>
      <c r="F99" s="77">
        <f>IF('[1]Parametry kredytu'!$C$40=1,C99,C99*'[1]Parametry kredytu'!$H$19)</f>
        <v>1390.559681098352</v>
      </c>
    </row>
    <row r="100" spans="1:6" ht="16.5" thickBot="1" x14ac:dyDescent="0.3">
      <c r="A100" s="10">
        <f t="shared" si="6"/>
        <v>88</v>
      </c>
      <c r="B100" s="75">
        <f t="shared" si="7"/>
        <v>257662.30979421441</v>
      </c>
      <c r="C100" s="72">
        <f>IF(A100&lt;='Raty równe'!$D$10,$B$13*$H$3/(1-(1+$H$3)^-$D$10),0)</f>
        <v>1390.559681098352</v>
      </c>
      <c r="D100" s="76">
        <f t="shared" si="4"/>
        <v>606.98388966937137</v>
      </c>
      <c r="E100" s="73">
        <f t="shared" si="5"/>
        <v>783.57579142898066</v>
      </c>
      <c r="F100" s="77">
        <f>IF('[1]Parametry kredytu'!$C$40=1,C100,C100*'[1]Parametry kredytu'!$H$19)</f>
        <v>1390.559681098352</v>
      </c>
    </row>
    <row r="101" spans="1:6" ht="16.5" thickBot="1" x14ac:dyDescent="0.3">
      <c r="A101" s="10">
        <f t="shared" si="6"/>
        <v>89</v>
      </c>
      <c r="B101" s="75">
        <f t="shared" si="7"/>
        <v>257055.32590454502</v>
      </c>
      <c r="C101" s="72">
        <f>IF(A101&lt;='Raty równe'!$D$10,$B$13*$H$3/(1-(1+$H$3)^-$D$10),0)</f>
        <v>1390.559681098352</v>
      </c>
      <c r="D101" s="76">
        <f t="shared" si="4"/>
        <v>608.82978588179037</v>
      </c>
      <c r="E101" s="73">
        <f t="shared" si="5"/>
        <v>781.72989521656166</v>
      </c>
      <c r="F101" s="77">
        <f>IF('[1]Parametry kredytu'!$C$40=1,C101,C101*'[1]Parametry kredytu'!$H$19)</f>
        <v>1390.559681098352</v>
      </c>
    </row>
    <row r="102" spans="1:6" ht="16.5" thickBot="1" x14ac:dyDescent="0.3">
      <c r="A102" s="10">
        <f t="shared" si="6"/>
        <v>90</v>
      </c>
      <c r="B102" s="75">
        <f t="shared" si="7"/>
        <v>256446.49611866323</v>
      </c>
      <c r="C102" s="72">
        <f>IF(A102&lt;='Raty równe'!$D$10,$B$13*$H$3/(1-(1+$H$3)^-$D$10),0)</f>
        <v>1390.559681098352</v>
      </c>
      <c r="D102" s="76">
        <f t="shared" si="4"/>
        <v>610.68129564159528</v>
      </c>
      <c r="E102" s="73">
        <f t="shared" si="5"/>
        <v>779.87838545675675</v>
      </c>
      <c r="F102" s="77">
        <f>IF('[1]Parametry kredytu'!$C$40=1,C102,C102*'[1]Parametry kredytu'!$H$19)</f>
        <v>1390.559681098352</v>
      </c>
    </row>
    <row r="103" spans="1:6" ht="16.5" thickBot="1" x14ac:dyDescent="0.3">
      <c r="A103" s="10">
        <f t="shared" si="6"/>
        <v>91</v>
      </c>
      <c r="B103" s="75">
        <f t="shared" si="7"/>
        <v>255835.81482302165</v>
      </c>
      <c r="C103" s="72">
        <f>IF(A103&lt;='Raty równe'!$D$10,$B$13*$H$3/(1-(1+$H$3)^-$D$10),0)</f>
        <v>1390.559681098352</v>
      </c>
      <c r="D103" s="76">
        <f t="shared" si="4"/>
        <v>612.53843602012171</v>
      </c>
      <c r="E103" s="73">
        <f t="shared" si="5"/>
        <v>778.02124507823032</v>
      </c>
      <c r="F103" s="77">
        <f>IF('[1]Parametry kredytu'!$C$40=1,C103,C103*'[1]Parametry kredytu'!$H$19)</f>
        <v>1390.559681098352</v>
      </c>
    </row>
    <row r="104" spans="1:6" ht="16.5" thickBot="1" x14ac:dyDescent="0.3">
      <c r="A104" s="10">
        <f t="shared" si="6"/>
        <v>92</v>
      </c>
      <c r="B104" s="75">
        <f t="shared" si="7"/>
        <v>255223.27638700153</v>
      </c>
      <c r="C104" s="72">
        <f>IF(A104&lt;='Raty równe'!$D$10,$B$13*$H$3/(1-(1+$H$3)^-$D$10),0)</f>
        <v>1390.559681098352</v>
      </c>
      <c r="D104" s="76">
        <f t="shared" si="4"/>
        <v>614.40122414062137</v>
      </c>
      <c r="E104" s="73">
        <f t="shared" si="5"/>
        <v>776.15845695773066</v>
      </c>
      <c r="F104" s="77">
        <f>IF('[1]Parametry kredytu'!$C$40=1,C104,C104*'[1]Parametry kredytu'!$H$19)</f>
        <v>1390.559681098352</v>
      </c>
    </row>
    <row r="105" spans="1:6" ht="16.5" thickBot="1" x14ac:dyDescent="0.3">
      <c r="A105" s="10">
        <f t="shared" si="6"/>
        <v>93</v>
      </c>
      <c r="B105" s="75">
        <f t="shared" si="7"/>
        <v>254608.8751628609</v>
      </c>
      <c r="C105" s="72">
        <f>IF(A105&lt;='Raty równe'!$D$10,$B$13*$H$3/(1-(1+$H$3)^-$D$10),0)</f>
        <v>1390.559681098352</v>
      </c>
      <c r="D105" s="76">
        <f t="shared" si="4"/>
        <v>616.26967717841887</v>
      </c>
      <c r="E105" s="73">
        <f t="shared" si="5"/>
        <v>774.29000391993316</v>
      </c>
      <c r="F105" s="77">
        <f>IF('[1]Parametry kredytu'!$C$40=1,C105,C105*'[1]Parametry kredytu'!$H$19)</f>
        <v>1390.559681098352</v>
      </c>
    </row>
    <row r="106" spans="1:6" ht="16.5" thickBot="1" x14ac:dyDescent="0.3">
      <c r="A106" s="10">
        <f t="shared" si="6"/>
        <v>94</v>
      </c>
      <c r="B106" s="75">
        <f t="shared" si="7"/>
        <v>253992.60548568249</v>
      </c>
      <c r="C106" s="72">
        <f>IF(A106&lt;='Raty równe'!$D$10,$B$13*$H$3/(1-(1+$H$3)^-$D$10),0)</f>
        <v>1390.559681098352</v>
      </c>
      <c r="D106" s="76">
        <f t="shared" si="4"/>
        <v>618.14381236107124</v>
      </c>
      <c r="E106" s="73">
        <f t="shared" si="5"/>
        <v>772.41586873728079</v>
      </c>
      <c r="F106" s="77">
        <f>IF('[1]Parametry kredytu'!$C$40=1,C106,C106*'[1]Parametry kredytu'!$H$19)</f>
        <v>1390.559681098352</v>
      </c>
    </row>
    <row r="107" spans="1:6" ht="16.5" thickBot="1" x14ac:dyDescent="0.3">
      <c r="A107" s="10">
        <f t="shared" si="6"/>
        <v>95</v>
      </c>
      <c r="B107" s="75">
        <f t="shared" si="7"/>
        <v>253374.46167332144</v>
      </c>
      <c r="C107" s="72">
        <f>IF(A107&lt;='Raty równe'!$D$10,$B$13*$H$3/(1-(1+$H$3)^-$D$10),0)</f>
        <v>1390.559681098352</v>
      </c>
      <c r="D107" s="76">
        <f t="shared" si="4"/>
        <v>620.02364696852521</v>
      </c>
      <c r="E107" s="73">
        <f t="shared" si="5"/>
        <v>770.53603412982682</v>
      </c>
      <c r="F107" s="77">
        <f>IF('[1]Parametry kredytu'!$C$40=1,C107,C107*'[1]Parametry kredytu'!$H$19)</f>
        <v>1390.559681098352</v>
      </c>
    </row>
    <row r="108" spans="1:6" ht="16.5" thickBot="1" x14ac:dyDescent="0.3">
      <c r="A108" s="10">
        <f t="shared" si="6"/>
        <v>96</v>
      </c>
      <c r="B108" s="75">
        <f t="shared" si="7"/>
        <v>252754.4380263529</v>
      </c>
      <c r="C108" s="72">
        <f>IF(A108&lt;='Raty równe'!$D$10,$B$13*$H$3/(1-(1+$H$3)^-$D$10),0)</f>
        <v>1390.559681098352</v>
      </c>
      <c r="D108" s="76">
        <f t="shared" si="4"/>
        <v>621.90919833327894</v>
      </c>
      <c r="E108" s="73">
        <f t="shared" si="5"/>
        <v>768.65048276507309</v>
      </c>
      <c r="F108" s="77">
        <f>IF('[1]Parametry kredytu'!$C$40=1,C108,C108*'[1]Parametry kredytu'!$H$19)</f>
        <v>1390.559681098352</v>
      </c>
    </row>
    <row r="109" spans="1:6" ht="16.5" thickBot="1" x14ac:dyDescent="0.3">
      <c r="A109" s="10">
        <f t="shared" si="6"/>
        <v>97</v>
      </c>
      <c r="B109" s="75">
        <f t="shared" si="7"/>
        <v>252132.52882801963</v>
      </c>
      <c r="C109" s="72">
        <f>IF(A109&lt;='Raty równe'!$D$10,$B$13*$H$3/(1-(1+$H$3)^-$D$10),0)</f>
        <v>1390.559681098352</v>
      </c>
      <c r="D109" s="76">
        <f t="shared" si="4"/>
        <v>623.80048384053896</v>
      </c>
      <c r="E109" s="73">
        <f t="shared" si="5"/>
        <v>766.75919725781307</v>
      </c>
      <c r="F109" s="77">
        <f>IF('[1]Parametry kredytu'!$C$40=1,C109,C109*'[1]Parametry kredytu'!$H$19)</f>
        <v>1390.559681098352</v>
      </c>
    </row>
    <row r="110" spans="1:6" ht="16.5" thickBot="1" x14ac:dyDescent="0.3">
      <c r="A110" s="10">
        <f t="shared" si="6"/>
        <v>98</v>
      </c>
      <c r="B110" s="75">
        <f t="shared" si="7"/>
        <v>251508.72834417908</v>
      </c>
      <c r="C110" s="72">
        <f>IF(A110&lt;='Raty równe'!$D$10,$B$13*$H$3/(1-(1+$H$3)^-$D$10),0)</f>
        <v>1390.559681098352</v>
      </c>
      <c r="D110" s="76">
        <f t="shared" si="4"/>
        <v>625.6975209283828</v>
      </c>
      <c r="E110" s="73">
        <f t="shared" si="5"/>
        <v>764.86216016996923</v>
      </c>
      <c r="F110" s="77">
        <f>IF('[1]Parametry kredytu'!$C$40=1,C110,C110*'[1]Parametry kredytu'!$H$19)</f>
        <v>1390.559681098352</v>
      </c>
    </row>
    <row r="111" spans="1:6" ht="16.5" thickBot="1" x14ac:dyDescent="0.3">
      <c r="A111" s="10">
        <f t="shared" si="6"/>
        <v>99</v>
      </c>
      <c r="B111" s="75">
        <f t="shared" si="7"/>
        <v>250883.03082325071</v>
      </c>
      <c r="C111" s="72">
        <f>IF(A111&lt;='Raty równe'!$D$10,$B$13*$H$3/(1-(1+$H$3)^-$D$10),0)</f>
        <v>1390.559681098352</v>
      </c>
      <c r="D111" s="76">
        <f t="shared" si="4"/>
        <v>627.60032708791846</v>
      </c>
      <c r="E111" s="73">
        <f t="shared" si="5"/>
        <v>762.95935401043357</v>
      </c>
      <c r="F111" s="77">
        <f>IF('[1]Parametry kredytu'!$C$40=1,C111,C111*'[1]Parametry kredytu'!$H$19)</f>
        <v>1390.559681098352</v>
      </c>
    </row>
    <row r="112" spans="1:6" ht="16.5" thickBot="1" x14ac:dyDescent="0.3">
      <c r="A112" s="10">
        <f t="shared" si="6"/>
        <v>100</v>
      </c>
      <c r="B112" s="75">
        <f t="shared" si="7"/>
        <v>250255.43049616279</v>
      </c>
      <c r="C112" s="72">
        <f>IF(A112&lt;='Raty równe'!$D$10,$B$13*$H$3/(1-(1+$H$3)^-$D$10),0)</f>
        <v>1390.559681098352</v>
      </c>
      <c r="D112" s="76">
        <f t="shared" si="4"/>
        <v>629.50891986344595</v>
      </c>
      <c r="E112" s="73">
        <f t="shared" si="5"/>
        <v>761.05076123490608</v>
      </c>
      <c r="F112" s="77">
        <f>IF('[1]Parametry kredytu'!$C$40=1,C112,C112*'[1]Parametry kredytu'!$H$19)</f>
        <v>1390.559681098352</v>
      </c>
    </row>
    <row r="113" spans="1:6" ht="16.5" thickBot="1" x14ac:dyDescent="0.3">
      <c r="A113" s="10">
        <f t="shared" si="6"/>
        <v>101</v>
      </c>
      <c r="B113" s="75">
        <f t="shared" si="7"/>
        <v>249625.92157629936</v>
      </c>
      <c r="C113" s="72">
        <f>IF(A113&lt;='Raty równe'!$D$10,$B$13*$H$3/(1-(1+$H$3)^-$D$10),0)</f>
        <v>1390.559681098352</v>
      </c>
      <c r="D113" s="76">
        <f t="shared" si="4"/>
        <v>631.42331685261979</v>
      </c>
      <c r="E113" s="73">
        <f t="shared" si="5"/>
        <v>759.13636424573224</v>
      </c>
      <c r="F113" s="77">
        <f>IF('[1]Parametry kredytu'!$C$40=1,C113,C113*'[1]Parametry kredytu'!$H$19)</f>
        <v>1390.559681098352</v>
      </c>
    </row>
    <row r="114" spans="1:6" ht="16.5" thickBot="1" x14ac:dyDescent="0.3">
      <c r="A114" s="10">
        <f t="shared" si="6"/>
        <v>102</v>
      </c>
      <c r="B114" s="75">
        <f t="shared" si="7"/>
        <v>248994.49825944673</v>
      </c>
      <c r="C114" s="72">
        <f>IF(A114&lt;='Raty równe'!$D$10,$B$13*$H$3/(1-(1+$H$3)^-$D$10),0)</f>
        <v>1390.559681098352</v>
      </c>
      <c r="D114" s="76">
        <f t="shared" si="4"/>
        <v>633.34353570661006</v>
      </c>
      <c r="E114" s="73">
        <f t="shared" si="5"/>
        <v>757.21614539174197</v>
      </c>
      <c r="F114" s="77">
        <f>IF('[1]Parametry kredytu'!$C$40=1,C114,C114*'[1]Parametry kredytu'!$H$19)</f>
        <v>1390.559681098352</v>
      </c>
    </row>
    <row r="115" spans="1:6" ht="16.5" thickBot="1" x14ac:dyDescent="0.3">
      <c r="A115" s="10">
        <f t="shared" si="6"/>
        <v>103</v>
      </c>
      <c r="B115" s="75">
        <f t="shared" si="7"/>
        <v>248361.15472374012</v>
      </c>
      <c r="C115" s="72">
        <f>IF(A115&lt;='Raty równe'!$D$10,$B$13*$H$3/(1-(1+$H$3)^-$D$10),0)</f>
        <v>1390.559681098352</v>
      </c>
      <c r="D115" s="76">
        <f t="shared" si="4"/>
        <v>635.26959413026566</v>
      </c>
      <c r="E115" s="73">
        <f t="shared" si="5"/>
        <v>755.29008696808637</v>
      </c>
      <c r="F115" s="77">
        <f>IF('[1]Parametry kredytu'!$C$40=1,C115,C115*'[1]Parametry kredytu'!$H$19)</f>
        <v>1390.559681098352</v>
      </c>
    </row>
    <row r="116" spans="1:6" ht="16.5" thickBot="1" x14ac:dyDescent="0.3">
      <c r="A116" s="10">
        <f t="shared" si="6"/>
        <v>104</v>
      </c>
      <c r="B116" s="75">
        <f t="shared" si="7"/>
        <v>247725.88512960987</v>
      </c>
      <c r="C116" s="72">
        <f>IF(A116&lt;='Raty równe'!$D$10,$B$13*$H$3/(1-(1+$H$3)^-$D$10),0)</f>
        <v>1390.559681098352</v>
      </c>
      <c r="D116" s="76">
        <f t="shared" si="4"/>
        <v>637.20150988227829</v>
      </c>
      <c r="E116" s="73">
        <f t="shared" si="5"/>
        <v>753.35817121607374</v>
      </c>
      <c r="F116" s="77">
        <f>IF('[1]Parametry kredytu'!$C$40=1,C116,C116*'[1]Parametry kredytu'!$H$19)</f>
        <v>1390.559681098352</v>
      </c>
    </row>
    <row r="117" spans="1:6" ht="16.5" thickBot="1" x14ac:dyDescent="0.3">
      <c r="A117" s="10">
        <f t="shared" si="6"/>
        <v>105</v>
      </c>
      <c r="B117" s="75">
        <f t="shared" si="7"/>
        <v>247088.68361972758</v>
      </c>
      <c r="C117" s="72">
        <f>IF(A117&lt;='Raty równe'!$D$10,$B$13*$H$3/(1-(1+$H$3)^-$D$10),0)</f>
        <v>1390.559681098352</v>
      </c>
      <c r="D117" s="76">
        <f t="shared" si="4"/>
        <v>639.13930077534496</v>
      </c>
      <c r="E117" s="73">
        <f t="shared" si="5"/>
        <v>751.42038032300707</v>
      </c>
      <c r="F117" s="77">
        <f>IF('[1]Parametry kredytu'!$C$40=1,C117,C117*'[1]Parametry kredytu'!$H$19)</f>
        <v>1390.559681098352</v>
      </c>
    </row>
    <row r="118" spans="1:6" ht="16.5" thickBot="1" x14ac:dyDescent="0.3">
      <c r="A118" s="10">
        <f t="shared" si="6"/>
        <v>106</v>
      </c>
      <c r="B118" s="75">
        <f t="shared" si="7"/>
        <v>246449.54431895225</v>
      </c>
      <c r="C118" s="72">
        <f>IF(A118&lt;='Raty równe'!$D$10,$B$13*$H$3/(1-(1+$H$3)^-$D$10),0)</f>
        <v>1390.559681098352</v>
      </c>
      <c r="D118" s="76">
        <f t="shared" si="4"/>
        <v>641.0829846763329</v>
      </c>
      <c r="E118" s="73">
        <f t="shared" si="5"/>
        <v>749.47669642201913</v>
      </c>
      <c r="F118" s="77">
        <f>IF('[1]Parametry kredytu'!$C$40=1,C118,C118*'[1]Parametry kredytu'!$H$19)</f>
        <v>1390.559681098352</v>
      </c>
    </row>
    <row r="119" spans="1:6" ht="16.5" thickBot="1" x14ac:dyDescent="0.3">
      <c r="A119" s="10">
        <f t="shared" si="6"/>
        <v>107</v>
      </c>
      <c r="B119" s="75">
        <f t="shared" si="7"/>
        <v>245808.46133427593</v>
      </c>
      <c r="C119" s="72">
        <f>IF(A119&lt;='Raty równe'!$D$10,$B$13*$H$3/(1-(1+$H$3)^-$D$10),0)</f>
        <v>1390.559681098352</v>
      </c>
      <c r="D119" s="76">
        <f t="shared" si="4"/>
        <v>643.03257950644456</v>
      </c>
      <c r="E119" s="73">
        <f t="shared" si="5"/>
        <v>747.52710159190747</v>
      </c>
      <c r="F119" s="77">
        <f>IF('[1]Parametry kredytu'!$C$40=1,C119,C119*'[1]Parametry kredytu'!$H$19)</f>
        <v>1390.559681098352</v>
      </c>
    </row>
    <row r="120" spans="1:6" ht="16.5" thickBot="1" x14ac:dyDescent="0.3">
      <c r="A120" s="10">
        <f t="shared" si="6"/>
        <v>108</v>
      </c>
      <c r="B120" s="75">
        <f t="shared" si="7"/>
        <v>245165.42875476947</v>
      </c>
      <c r="C120" s="72">
        <f>IF(A120&lt;='Raty równe'!$D$10,$B$13*$H$3/(1-(1+$H$3)^-$D$10),0)</f>
        <v>1390.559681098352</v>
      </c>
      <c r="D120" s="76">
        <f t="shared" si="4"/>
        <v>644.98810324138196</v>
      </c>
      <c r="E120" s="73">
        <f t="shared" si="5"/>
        <v>745.57157785697007</v>
      </c>
      <c r="F120" s="77">
        <f>IF('[1]Parametry kredytu'!$C$40=1,C120,C120*'[1]Parametry kredytu'!$H$19)</f>
        <v>1390.559681098352</v>
      </c>
    </row>
    <row r="121" spans="1:6" ht="16.5" thickBot="1" x14ac:dyDescent="0.3">
      <c r="A121" s="10">
        <f t="shared" si="6"/>
        <v>109</v>
      </c>
      <c r="B121" s="75">
        <f t="shared" si="7"/>
        <v>244520.4406515281</v>
      </c>
      <c r="C121" s="72">
        <f>IF(A121&lt;='Raty równe'!$D$10,$B$13*$H$3/(1-(1+$H$3)^-$D$10),0)</f>
        <v>1390.559681098352</v>
      </c>
      <c r="D121" s="76">
        <f t="shared" si="4"/>
        <v>646.9495739115132</v>
      </c>
      <c r="E121" s="73">
        <f t="shared" si="5"/>
        <v>743.61010718683883</v>
      </c>
      <c r="F121" s="77">
        <f>IF('[1]Parametry kredytu'!$C$40=1,C121,C121*'[1]Parametry kredytu'!$H$19)</f>
        <v>1390.559681098352</v>
      </c>
    </row>
    <row r="122" spans="1:6" ht="16.5" thickBot="1" x14ac:dyDescent="0.3">
      <c r="A122" s="10">
        <f t="shared" si="6"/>
        <v>110</v>
      </c>
      <c r="B122" s="75">
        <f t="shared" si="7"/>
        <v>243873.49107761658</v>
      </c>
      <c r="C122" s="72">
        <f>IF(A122&lt;='Raty równe'!$D$10,$B$13*$H$3/(1-(1+$H$3)^-$D$10),0)</f>
        <v>1390.559681098352</v>
      </c>
      <c r="D122" s="76">
        <f t="shared" si="4"/>
        <v>648.91700960203855</v>
      </c>
      <c r="E122" s="73">
        <f t="shared" si="5"/>
        <v>741.64267149631348</v>
      </c>
      <c r="F122" s="77">
        <f>IF('[1]Parametry kredytu'!$C$40=1,C122,C122*'[1]Parametry kredytu'!$H$19)</f>
        <v>1390.559681098352</v>
      </c>
    </row>
    <row r="123" spans="1:6" ht="16.5" thickBot="1" x14ac:dyDescent="0.3">
      <c r="A123" s="10">
        <f t="shared" si="6"/>
        <v>111</v>
      </c>
      <c r="B123" s="75">
        <f t="shared" si="7"/>
        <v>243224.57406801454</v>
      </c>
      <c r="C123" s="72">
        <f>IF(A123&lt;='Raty równe'!$D$10,$B$13*$H$3/(1-(1+$H$3)^-$D$10),0)</f>
        <v>1390.559681098352</v>
      </c>
      <c r="D123" s="76">
        <f t="shared" si="4"/>
        <v>650.89042845315726</v>
      </c>
      <c r="E123" s="73">
        <f t="shared" si="5"/>
        <v>739.66925264519477</v>
      </c>
      <c r="F123" s="77">
        <f>IF('[1]Parametry kredytu'!$C$40=1,C123,C123*'[1]Parametry kredytu'!$H$19)</f>
        <v>1390.559681098352</v>
      </c>
    </row>
    <row r="124" spans="1:6" ht="16.5" thickBot="1" x14ac:dyDescent="0.3">
      <c r="A124" s="10">
        <f t="shared" si="6"/>
        <v>112</v>
      </c>
      <c r="B124" s="75">
        <f t="shared" si="7"/>
        <v>242573.68363956138</v>
      </c>
      <c r="C124" s="72">
        <f>IF(A124&lt;='Raty równe'!$D$10,$B$13*$H$3/(1-(1+$H$3)^-$D$10),0)</f>
        <v>1390.559681098352</v>
      </c>
      <c r="D124" s="76">
        <f t="shared" si="4"/>
        <v>652.86984866023386</v>
      </c>
      <c r="E124" s="73">
        <f t="shared" si="5"/>
        <v>737.68983243811817</v>
      </c>
      <c r="F124" s="77">
        <f>IF('[1]Parametry kredytu'!$C$40=1,C124,C124*'[1]Parametry kredytu'!$H$19)</f>
        <v>1390.559681098352</v>
      </c>
    </row>
    <row r="125" spans="1:6" ht="16.5" thickBot="1" x14ac:dyDescent="0.3">
      <c r="A125" s="10">
        <f t="shared" si="6"/>
        <v>113</v>
      </c>
      <c r="B125" s="75">
        <f t="shared" si="7"/>
        <v>241920.81379090116</v>
      </c>
      <c r="C125" s="72">
        <f>IF(A125&lt;='Raty równe'!$D$10,$B$13*$H$3/(1-(1+$H$3)^-$D$10),0)</f>
        <v>1390.559681098352</v>
      </c>
      <c r="D125" s="76">
        <f t="shared" si="4"/>
        <v>654.85528847396768</v>
      </c>
      <c r="E125" s="73">
        <f t="shared" si="5"/>
        <v>735.70439262438435</v>
      </c>
      <c r="F125" s="77">
        <f>IF('[1]Parametry kredytu'!$C$40=1,C125,C125*'[1]Parametry kredytu'!$H$19)</f>
        <v>1390.559681098352</v>
      </c>
    </row>
    <row r="126" spans="1:6" ht="16.5" thickBot="1" x14ac:dyDescent="0.3">
      <c r="A126" s="10">
        <f t="shared" si="6"/>
        <v>114</v>
      </c>
      <c r="B126" s="75">
        <f t="shared" si="7"/>
        <v>241265.95850242718</v>
      </c>
      <c r="C126" s="72">
        <f>IF(A126&lt;='Raty równe'!$D$10,$B$13*$H$3/(1-(1+$H$3)^-$D$10),0)</f>
        <v>1390.559681098352</v>
      </c>
      <c r="D126" s="76">
        <f t="shared" si="4"/>
        <v>656.84676620055984</v>
      </c>
      <c r="E126" s="73">
        <f t="shared" si="5"/>
        <v>733.71291489779219</v>
      </c>
      <c r="F126" s="77">
        <f>IF('[1]Parametry kredytu'!$C$40=1,C126,C126*'[1]Parametry kredytu'!$H$19)</f>
        <v>1390.559681098352</v>
      </c>
    </row>
    <row r="127" spans="1:6" ht="16.5" thickBot="1" x14ac:dyDescent="0.3">
      <c r="A127" s="10">
        <f t="shared" si="6"/>
        <v>115</v>
      </c>
      <c r="B127" s="75">
        <f t="shared" si="7"/>
        <v>240609.11173622662</v>
      </c>
      <c r="C127" s="72">
        <f>IF(A127&lt;='Raty równe'!$D$10,$B$13*$H$3/(1-(1+$H$3)^-$D$10),0)</f>
        <v>1390.559681098352</v>
      </c>
      <c r="D127" s="76">
        <f t="shared" si="4"/>
        <v>658.84430020188199</v>
      </c>
      <c r="E127" s="73">
        <f t="shared" si="5"/>
        <v>731.71538089647004</v>
      </c>
      <c r="F127" s="77">
        <f>IF('[1]Parametry kredytu'!$C$40=1,C127,C127*'[1]Parametry kredytu'!$H$19)</f>
        <v>1390.559681098352</v>
      </c>
    </row>
    <row r="128" spans="1:6" ht="16.5" thickBot="1" x14ac:dyDescent="0.3">
      <c r="A128" s="10">
        <f t="shared" si="6"/>
        <v>116</v>
      </c>
      <c r="B128" s="75">
        <f t="shared" si="7"/>
        <v>239950.26743602473</v>
      </c>
      <c r="C128" s="72">
        <f>IF(A128&lt;='Raty równe'!$D$10,$B$13*$H$3/(1-(1+$H$3)^-$D$10),0)</f>
        <v>1390.559681098352</v>
      </c>
      <c r="D128" s="76">
        <f t="shared" si="4"/>
        <v>660.8479088956467</v>
      </c>
      <c r="E128" s="73">
        <f t="shared" si="5"/>
        <v>729.71177220270533</v>
      </c>
      <c r="F128" s="77">
        <f>IF('[1]Parametry kredytu'!$C$40=1,C128,C128*'[1]Parametry kredytu'!$H$19)</f>
        <v>1390.559681098352</v>
      </c>
    </row>
    <row r="129" spans="1:6" ht="16.5" thickBot="1" x14ac:dyDescent="0.3">
      <c r="A129" s="10">
        <f t="shared" si="6"/>
        <v>117</v>
      </c>
      <c r="B129" s="75">
        <f t="shared" si="7"/>
        <v>239289.4195271291</v>
      </c>
      <c r="C129" s="72">
        <f>IF(A129&lt;='Raty równe'!$D$10,$B$13*$H$3/(1-(1+$H$3)^-$D$10),0)</f>
        <v>1390.559681098352</v>
      </c>
      <c r="D129" s="76">
        <f t="shared" si="4"/>
        <v>662.85761075557605</v>
      </c>
      <c r="E129" s="73">
        <f t="shared" si="5"/>
        <v>727.70207034277598</v>
      </c>
      <c r="F129" s="77">
        <f>IF('[1]Parametry kredytu'!$C$40=1,C129,C129*'[1]Parametry kredytu'!$H$19)</f>
        <v>1390.559681098352</v>
      </c>
    </row>
    <row r="130" spans="1:6" ht="16.5" thickBot="1" x14ac:dyDescent="0.3">
      <c r="A130" s="10">
        <f t="shared" si="6"/>
        <v>118</v>
      </c>
      <c r="B130" s="75">
        <f t="shared" si="7"/>
        <v>238626.56191637352</v>
      </c>
      <c r="C130" s="72">
        <f>IF(A130&lt;='Raty równe'!$D$10,$B$13*$H$3/(1-(1+$H$3)^-$D$10),0)</f>
        <v>1390.559681098352</v>
      </c>
      <c r="D130" s="76">
        <f t="shared" si="4"/>
        <v>664.87342431157231</v>
      </c>
      <c r="E130" s="73">
        <f t="shared" si="5"/>
        <v>725.68625678677972</v>
      </c>
      <c r="F130" s="77">
        <f>IF('[1]Parametry kredytu'!$C$40=1,C130,C130*'[1]Parametry kredytu'!$H$19)</f>
        <v>1390.559681098352</v>
      </c>
    </row>
    <row r="131" spans="1:6" ht="16.5" thickBot="1" x14ac:dyDescent="0.3">
      <c r="A131" s="10">
        <f t="shared" si="6"/>
        <v>119</v>
      </c>
      <c r="B131" s="75">
        <f t="shared" si="7"/>
        <v>237961.68849206195</v>
      </c>
      <c r="C131" s="72">
        <f>IF(A131&lt;='Raty równe'!$D$10,$B$13*$H$3/(1-(1+$H$3)^-$D$10),0)</f>
        <v>1390.559681098352</v>
      </c>
      <c r="D131" s="76">
        <f t="shared" si="4"/>
        <v>666.89536814988958</v>
      </c>
      <c r="E131" s="73">
        <f t="shared" si="5"/>
        <v>723.66431294846245</v>
      </c>
      <c r="F131" s="77">
        <f>IF('[1]Parametry kredytu'!$C$40=1,C131,C131*'[1]Parametry kredytu'!$H$19)</f>
        <v>1390.559681098352</v>
      </c>
    </row>
    <row r="132" spans="1:6" ht="16.5" thickBot="1" x14ac:dyDescent="0.3">
      <c r="A132" s="10">
        <f t="shared" si="6"/>
        <v>120</v>
      </c>
      <c r="B132" s="75">
        <f t="shared" si="7"/>
        <v>237294.79312391207</v>
      </c>
      <c r="C132" s="72">
        <f>IF(A132&lt;='Raty równe'!$D$10,$B$13*$H$3/(1-(1+$H$3)^-$D$10),0)</f>
        <v>1390.559681098352</v>
      </c>
      <c r="D132" s="76">
        <f t="shared" si="4"/>
        <v>668.92346091330433</v>
      </c>
      <c r="E132" s="73">
        <f t="shared" si="5"/>
        <v>721.6362201850477</v>
      </c>
      <c r="F132" s="77">
        <f>IF('[1]Parametry kredytu'!$C$40=1,C132,C132*'[1]Parametry kredytu'!$H$19)</f>
        <v>1390.559681098352</v>
      </c>
    </row>
    <row r="133" spans="1:6" ht="16.5" thickBot="1" x14ac:dyDescent="0.3">
      <c r="A133" s="10">
        <f t="shared" si="6"/>
        <v>121</v>
      </c>
      <c r="B133" s="75">
        <f t="shared" si="7"/>
        <v>236625.86966299877</v>
      </c>
      <c r="C133" s="72">
        <f>IF(A133&lt;='Raty równe'!$D$10,$B$13*$H$3/(1-(1+$H$3)^-$D$10),0)</f>
        <v>1390.559681098352</v>
      </c>
      <c r="D133" s="76">
        <f t="shared" si="4"/>
        <v>670.95772130128728</v>
      </c>
      <c r="E133" s="73">
        <f t="shared" si="5"/>
        <v>719.60195979706475</v>
      </c>
      <c r="F133" s="77">
        <f>IF('[1]Parametry kredytu'!$C$40=1,C133,C133*'[1]Parametry kredytu'!$H$19)</f>
        <v>1390.559681098352</v>
      </c>
    </row>
    <row r="134" spans="1:6" ht="16.5" thickBot="1" x14ac:dyDescent="0.3">
      <c r="A134" s="10">
        <f t="shared" si="6"/>
        <v>122</v>
      </c>
      <c r="B134" s="75">
        <f t="shared" si="7"/>
        <v>235954.91194169747</v>
      </c>
      <c r="C134" s="72">
        <f>IF(A134&lt;='Raty równe'!$D$10,$B$13*$H$3/(1-(1+$H$3)^-$D$10),0)</f>
        <v>1390.559681098352</v>
      </c>
      <c r="D134" s="76">
        <f t="shared" si="4"/>
        <v>672.99816807017612</v>
      </c>
      <c r="E134" s="73">
        <f t="shared" si="5"/>
        <v>717.56151302817591</v>
      </c>
      <c r="F134" s="77">
        <f>IF('[1]Parametry kredytu'!$C$40=1,C134,C134*'[1]Parametry kredytu'!$H$19)</f>
        <v>1390.559681098352</v>
      </c>
    </row>
    <row r="135" spans="1:6" ht="16.5" thickBot="1" x14ac:dyDescent="0.3">
      <c r="A135" s="10">
        <f t="shared" si="6"/>
        <v>123</v>
      </c>
      <c r="B135" s="75">
        <f t="shared" si="7"/>
        <v>235281.91377362728</v>
      </c>
      <c r="C135" s="72">
        <f>IF(A135&lt;='Raty równe'!$D$10,$B$13*$H$3/(1-(1+$H$3)^-$D$10),0)</f>
        <v>1390.559681098352</v>
      </c>
      <c r="D135" s="76">
        <f t="shared" si="4"/>
        <v>675.04482003334851</v>
      </c>
      <c r="E135" s="73">
        <f t="shared" si="5"/>
        <v>715.51486106500352</v>
      </c>
      <c r="F135" s="77">
        <f>IF('[1]Parametry kredytu'!$C$40=1,C135,C135*'[1]Parametry kredytu'!$H$19)</f>
        <v>1390.559681098352</v>
      </c>
    </row>
    <row r="136" spans="1:6" ht="16.5" thickBot="1" x14ac:dyDescent="0.3">
      <c r="A136" s="10">
        <f t="shared" si="6"/>
        <v>124</v>
      </c>
      <c r="B136" s="75">
        <f t="shared" si="7"/>
        <v>234606.86895359395</v>
      </c>
      <c r="C136" s="72">
        <f>IF(A136&lt;='Raty równe'!$D$10,$B$13*$H$3/(1-(1+$H$3)^-$D$10),0)</f>
        <v>1390.559681098352</v>
      </c>
      <c r="D136" s="76">
        <f t="shared" si="4"/>
        <v>677.09769606139503</v>
      </c>
      <c r="E136" s="73">
        <f t="shared" si="5"/>
        <v>713.461985036957</v>
      </c>
      <c r="F136" s="77">
        <f>IF('[1]Parametry kredytu'!$C$40=1,C136,C136*'[1]Parametry kredytu'!$H$19)</f>
        <v>1390.559681098352</v>
      </c>
    </row>
    <row r="137" spans="1:6" ht="16.5" thickBot="1" x14ac:dyDescent="0.3">
      <c r="A137" s="10">
        <f t="shared" si="6"/>
        <v>125</v>
      </c>
      <c r="B137" s="75">
        <f t="shared" si="7"/>
        <v>233929.77125753256</v>
      </c>
      <c r="C137" s="72">
        <f>IF(A137&lt;='Raty równe'!$D$10,$B$13*$H$3/(1-(1+$H$3)^-$D$10),0)</f>
        <v>1390.559681098352</v>
      </c>
      <c r="D137" s="76">
        <f t="shared" si="4"/>
        <v>679.15681508229409</v>
      </c>
      <c r="E137" s="73">
        <f t="shared" si="5"/>
        <v>711.40286601605794</v>
      </c>
      <c r="F137" s="77">
        <f>IF('[1]Parametry kredytu'!$C$40=1,C137,C137*'[1]Parametry kredytu'!$H$19)</f>
        <v>1390.559681098352</v>
      </c>
    </row>
    <row r="138" spans="1:6" ht="16.5" thickBot="1" x14ac:dyDescent="0.3">
      <c r="A138" s="10">
        <f t="shared" si="6"/>
        <v>126</v>
      </c>
      <c r="B138" s="75">
        <f t="shared" si="7"/>
        <v>233250.61444245026</v>
      </c>
      <c r="C138" s="72">
        <f>IF(A138&lt;='Raty równe'!$D$10,$B$13*$H$3/(1-(1+$H$3)^-$D$10),0)</f>
        <v>1390.559681098352</v>
      </c>
      <c r="D138" s="76">
        <f t="shared" si="4"/>
        <v>681.22219608158559</v>
      </c>
      <c r="E138" s="73">
        <f t="shared" si="5"/>
        <v>709.33748501676644</v>
      </c>
      <c r="F138" s="77">
        <f>IF('[1]Parametry kredytu'!$C$40=1,C138,C138*'[1]Parametry kredytu'!$H$19)</f>
        <v>1390.559681098352</v>
      </c>
    </row>
    <row r="139" spans="1:6" ht="16.5" thickBot="1" x14ac:dyDescent="0.3">
      <c r="A139" s="10">
        <f t="shared" si="6"/>
        <v>127</v>
      </c>
      <c r="B139" s="75">
        <f t="shared" si="7"/>
        <v>232569.39224636866</v>
      </c>
      <c r="C139" s="72">
        <f>IF(A139&lt;='Raty równe'!$D$10,$B$13*$H$3/(1-(1+$H$3)^-$D$10),0)</f>
        <v>1390.559681098352</v>
      </c>
      <c r="D139" s="76">
        <f t="shared" si="4"/>
        <v>683.29385810254598</v>
      </c>
      <c r="E139" s="73">
        <f t="shared" si="5"/>
        <v>707.26582299580605</v>
      </c>
      <c r="F139" s="77">
        <f>IF('[1]Parametry kredytu'!$C$40=1,C139,C139*'[1]Parametry kredytu'!$H$19)</f>
        <v>1390.559681098352</v>
      </c>
    </row>
    <row r="140" spans="1:6" ht="16.5" thickBot="1" x14ac:dyDescent="0.3">
      <c r="A140" s="10">
        <f t="shared" si="6"/>
        <v>128</v>
      </c>
      <c r="B140" s="75">
        <f t="shared" si="7"/>
        <v>231886.09838826611</v>
      </c>
      <c r="C140" s="72">
        <f>IF(A140&lt;='Raty równe'!$D$10,$B$13*$H$3/(1-(1+$H$3)^-$D$10),0)</f>
        <v>1390.559681098352</v>
      </c>
      <c r="D140" s="76">
        <f t="shared" si="4"/>
        <v>685.37182024636468</v>
      </c>
      <c r="E140" s="73">
        <f t="shared" si="5"/>
        <v>705.18786085198735</v>
      </c>
      <c r="F140" s="77">
        <f>IF('[1]Parametry kredytu'!$C$40=1,C140,C140*'[1]Parametry kredytu'!$H$19)</f>
        <v>1390.559681098352</v>
      </c>
    </row>
    <row r="141" spans="1:6" ht="16.5" thickBot="1" x14ac:dyDescent="0.3">
      <c r="A141" s="10">
        <f t="shared" si="6"/>
        <v>129</v>
      </c>
      <c r="B141" s="75">
        <f t="shared" si="7"/>
        <v>231200.72656801975</v>
      </c>
      <c r="C141" s="72">
        <f>IF(A141&lt;='Raty równe'!$D$10,$B$13*$H$3/(1-(1+$H$3)^-$D$10),0)</f>
        <v>1390.559681098352</v>
      </c>
      <c r="D141" s="76">
        <f t="shared" si="4"/>
        <v>687.45610167231951</v>
      </c>
      <c r="E141" s="73">
        <f t="shared" si="5"/>
        <v>703.10357942603252</v>
      </c>
      <c r="F141" s="77">
        <f>IF('[1]Parametry kredytu'!$C$40=1,C141,C141*'[1]Parametry kredytu'!$H$19)</f>
        <v>1390.559681098352</v>
      </c>
    </row>
    <row r="142" spans="1:6" ht="16.5" thickBot="1" x14ac:dyDescent="0.3">
      <c r="A142" s="10">
        <f t="shared" si="6"/>
        <v>130</v>
      </c>
      <c r="B142" s="75">
        <f t="shared" si="7"/>
        <v>230513.27046634743</v>
      </c>
      <c r="C142" s="72">
        <f>IF(A142&lt;='Raty równe'!$D$10,$B$13*$H$3/(1-(1+$H$3)^-$D$10),0)</f>
        <v>1390.559681098352</v>
      </c>
      <c r="D142" s="76">
        <f t="shared" ref="D142:D205" si="8">C142-E142</f>
        <v>689.54672159795314</v>
      </c>
      <c r="E142" s="73">
        <f t="shared" ref="E142:E205" si="9">B142*$D$9*30/365</f>
        <v>701.01295950039889</v>
      </c>
      <c r="F142" s="77">
        <f>IF('[1]Parametry kredytu'!$C$40=1,C142,C142*'[1]Parametry kredytu'!$H$19)</f>
        <v>1390.559681098352</v>
      </c>
    </row>
    <row r="143" spans="1:6" ht="16.5" thickBot="1" x14ac:dyDescent="0.3">
      <c r="A143" s="10">
        <f t="shared" ref="A143:A206" si="10">A142+1</f>
        <v>131</v>
      </c>
      <c r="B143" s="75">
        <f t="shared" ref="B143:B206" si="11">B142-D142</f>
        <v>229823.72374474947</v>
      </c>
      <c r="C143" s="72">
        <f>IF(A143&lt;='Raty równe'!$D$10,$B$13*$H$3/(1-(1+$H$3)^-$D$10),0)</f>
        <v>1390.559681098352</v>
      </c>
      <c r="D143" s="76">
        <f t="shared" si="8"/>
        <v>691.6436992992509</v>
      </c>
      <c r="E143" s="73">
        <f t="shared" si="9"/>
        <v>698.91598179910113</v>
      </c>
      <c r="F143" s="77">
        <f>IF('[1]Parametry kredytu'!$C$40=1,C143,C143*'[1]Parametry kredytu'!$H$19)</f>
        <v>1390.559681098352</v>
      </c>
    </row>
    <row r="144" spans="1:6" ht="16.5" thickBot="1" x14ac:dyDescent="0.3">
      <c r="A144" s="10">
        <f t="shared" si="10"/>
        <v>132</v>
      </c>
      <c r="B144" s="75">
        <f t="shared" si="11"/>
        <v>229132.08004545022</v>
      </c>
      <c r="C144" s="72">
        <f>IF(A144&lt;='Raty równe'!$D$10,$B$13*$H$3/(1-(1+$H$3)^-$D$10),0)</f>
        <v>1390.559681098352</v>
      </c>
      <c r="D144" s="76">
        <f t="shared" si="8"/>
        <v>693.74705411081857</v>
      </c>
      <c r="E144" s="73">
        <f t="shared" si="9"/>
        <v>696.81262698753346</v>
      </c>
      <c r="F144" s="77">
        <f>IF('[1]Parametry kredytu'!$C$40=1,C144,C144*'[1]Parametry kredytu'!$H$19)</f>
        <v>1390.559681098352</v>
      </c>
    </row>
    <row r="145" spans="1:6" ht="16.5" thickBot="1" x14ac:dyDescent="0.3">
      <c r="A145" s="10">
        <f t="shared" si="10"/>
        <v>133</v>
      </c>
      <c r="B145" s="75">
        <f t="shared" si="11"/>
        <v>228438.33299133941</v>
      </c>
      <c r="C145" s="72">
        <f>IF(A145&lt;='Raty równe'!$D$10,$B$13*$H$3/(1-(1+$H$3)^-$D$10),0)</f>
        <v>1390.559681098352</v>
      </c>
      <c r="D145" s="76">
        <f t="shared" si="8"/>
        <v>695.85680542605962</v>
      </c>
      <c r="E145" s="73">
        <f t="shared" si="9"/>
        <v>694.70287567229241</v>
      </c>
      <c r="F145" s="77">
        <f>IF('[1]Parametry kredytu'!$C$40=1,C145,C145*'[1]Parametry kredytu'!$H$19)</f>
        <v>1390.559681098352</v>
      </c>
    </row>
    <row r="146" spans="1:6" ht="16.5" thickBot="1" x14ac:dyDescent="0.3">
      <c r="A146" s="10">
        <f t="shared" si="10"/>
        <v>134</v>
      </c>
      <c r="B146" s="75">
        <f t="shared" si="11"/>
        <v>227742.47618591334</v>
      </c>
      <c r="C146" s="72">
        <f>IF(A146&lt;='Raty równe'!$D$10,$B$13*$H$3/(1-(1+$H$3)^-$D$10),0)</f>
        <v>1390.559681098352</v>
      </c>
      <c r="D146" s="76">
        <f t="shared" si="8"/>
        <v>697.97297269735532</v>
      </c>
      <c r="E146" s="73">
        <f t="shared" si="9"/>
        <v>692.58670840099671</v>
      </c>
      <c r="F146" s="77">
        <f>IF('[1]Parametry kredytu'!$C$40=1,C146,C146*'[1]Parametry kredytu'!$H$19)</f>
        <v>1390.559681098352</v>
      </c>
    </row>
    <row r="147" spans="1:6" ht="16.5" thickBot="1" x14ac:dyDescent="0.3">
      <c r="A147" s="10">
        <f t="shared" si="10"/>
        <v>135</v>
      </c>
      <c r="B147" s="75">
        <f t="shared" si="11"/>
        <v>227044.503213216</v>
      </c>
      <c r="C147" s="72">
        <f>IF(A147&lt;='Raty równe'!$D$10,$B$13*$H$3/(1-(1+$H$3)^-$D$10),0)</f>
        <v>1390.559681098352</v>
      </c>
      <c r="D147" s="76">
        <f t="shared" si="8"/>
        <v>700.09557543624317</v>
      </c>
      <c r="E147" s="73">
        <f t="shared" si="9"/>
        <v>690.46410566210886</v>
      </c>
      <c r="F147" s="77">
        <f>IF('[1]Parametry kredytu'!$C$40=1,C147,C147*'[1]Parametry kredytu'!$H$19)</f>
        <v>1390.559681098352</v>
      </c>
    </row>
    <row r="148" spans="1:6" ht="16.5" thickBot="1" x14ac:dyDescent="0.3">
      <c r="A148" s="10">
        <f t="shared" si="10"/>
        <v>136</v>
      </c>
      <c r="B148" s="75">
        <f t="shared" si="11"/>
        <v>226344.40763777975</v>
      </c>
      <c r="C148" s="72">
        <f>IF(A148&lt;='Raty równe'!$D$10,$B$13*$H$3/(1-(1+$H$3)^-$D$10),0)</f>
        <v>1390.559681098352</v>
      </c>
      <c r="D148" s="76">
        <f t="shared" si="8"/>
        <v>702.22463321359726</v>
      </c>
      <c r="E148" s="73">
        <f t="shared" si="9"/>
        <v>688.33504788475477</v>
      </c>
      <c r="F148" s="77">
        <f>IF('[1]Parametry kredytu'!$C$40=1,C148,C148*'[1]Parametry kredytu'!$H$19)</f>
        <v>1390.559681098352</v>
      </c>
    </row>
    <row r="149" spans="1:6" ht="16.5" thickBot="1" x14ac:dyDescent="0.3">
      <c r="A149" s="10">
        <f t="shared" si="10"/>
        <v>137</v>
      </c>
      <c r="B149" s="75">
        <f t="shared" si="11"/>
        <v>225642.18300456615</v>
      </c>
      <c r="C149" s="72">
        <f>IF(A149&lt;='Raty równe'!$D$10,$B$13*$H$3/(1-(1+$H$3)^-$D$10),0)</f>
        <v>1390.559681098352</v>
      </c>
      <c r="D149" s="76">
        <f t="shared" si="8"/>
        <v>704.36016565980844</v>
      </c>
      <c r="E149" s="73">
        <f t="shared" si="9"/>
        <v>686.19951543854359</v>
      </c>
      <c r="F149" s="77">
        <f>IF('[1]Parametry kredytu'!$C$40=1,C149,C149*'[1]Parametry kredytu'!$H$19)</f>
        <v>1390.559681098352</v>
      </c>
    </row>
    <row r="150" spans="1:6" ht="16.5" thickBot="1" x14ac:dyDescent="0.3">
      <c r="A150" s="10">
        <f t="shared" si="10"/>
        <v>138</v>
      </c>
      <c r="B150" s="75">
        <f t="shared" si="11"/>
        <v>224937.82283890634</v>
      </c>
      <c r="C150" s="72">
        <f>IF(A150&lt;='Raty równe'!$D$10,$B$13*$H$3/(1-(1+$H$3)^-$D$10),0)</f>
        <v>1390.559681098352</v>
      </c>
      <c r="D150" s="76">
        <f t="shared" si="8"/>
        <v>706.50219246496567</v>
      </c>
      <c r="E150" s="73">
        <f t="shared" si="9"/>
        <v>684.05748863338636</v>
      </c>
      <c r="F150" s="77">
        <f>IF('[1]Parametry kredytu'!$C$40=1,C150,C150*'[1]Parametry kredytu'!$H$19)</f>
        <v>1390.559681098352</v>
      </c>
    </row>
    <row r="151" spans="1:6" ht="16.5" thickBot="1" x14ac:dyDescent="0.3">
      <c r="A151" s="10">
        <f t="shared" si="10"/>
        <v>139</v>
      </c>
      <c r="B151" s="75">
        <f t="shared" si="11"/>
        <v>224231.32064644137</v>
      </c>
      <c r="C151" s="72">
        <f>IF(A151&lt;='Raty równe'!$D$10,$B$13*$H$3/(1-(1+$H$3)^-$D$10),0)</f>
        <v>1390.559681098352</v>
      </c>
      <c r="D151" s="76">
        <f t="shared" si="8"/>
        <v>708.65073337903721</v>
      </c>
      <c r="E151" s="73">
        <f t="shared" si="9"/>
        <v>681.90894771931482</v>
      </c>
      <c r="F151" s="77">
        <f>IF('[1]Parametry kredytu'!$C$40=1,C151,C151*'[1]Parametry kredytu'!$H$19)</f>
        <v>1390.559681098352</v>
      </c>
    </row>
    <row r="152" spans="1:6" ht="16.5" thickBot="1" x14ac:dyDescent="0.3">
      <c r="A152" s="10">
        <f t="shared" si="10"/>
        <v>140</v>
      </c>
      <c r="B152" s="75">
        <f t="shared" si="11"/>
        <v>223522.66991306233</v>
      </c>
      <c r="C152" s="72">
        <f>IF(A152&lt;='Raty równe'!$D$10,$B$13*$H$3/(1-(1+$H$3)^-$D$10),0)</f>
        <v>1390.559681098352</v>
      </c>
      <c r="D152" s="76">
        <f t="shared" si="8"/>
        <v>710.80580821205285</v>
      </c>
      <c r="E152" s="73">
        <f t="shared" si="9"/>
        <v>679.75387288629918</v>
      </c>
      <c r="F152" s="77">
        <f>IF('[1]Parametry kredytu'!$C$40=1,C152,C152*'[1]Parametry kredytu'!$H$19)</f>
        <v>1390.559681098352</v>
      </c>
    </row>
    <row r="153" spans="1:6" ht="16.5" thickBot="1" x14ac:dyDescent="0.3">
      <c r="A153" s="10">
        <f t="shared" si="10"/>
        <v>141</v>
      </c>
      <c r="B153" s="75">
        <f t="shared" si="11"/>
        <v>222811.86410485028</v>
      </c>
      <c r="C153" s="72">
        <f>IF(A153&lt;='Raty równe'!$D$10,$B$13*$H$3/(1-(1+$H$3)^-$D$10),0)</f>
        <v>1390.559681098352</v>
      </c>
      <c r="D153" s="76">
        <f t="shared" si="8"/>
        <v>712.9674368342869</v>
      </c>
      <c r="E153" s="73">
        <f t="shared" si="9"/>
        <v>677.59224426406513</v>
      </c>
      <c r="F153" s="77">
        <f>IF('[1]Parametry kredytu'!$C$40=1,C153,C153*'[1]Parametry kredytu'!$H$19)</f>
        <v>1390.559681098352</v>
      </c>
    </row>
    <row r="154" spans="1:6" ht="16.5" thickBot="1" x14ac:dyDescent="0.3">
      <c r="A154" s="10">
        <f t="shared" si="10"/>
        <v>142</v>
      </c>
      <c r="B154" s="75">
        <f t="shared" si="11"/>
        <v>222098.89666801598</v>
      </c>
      <c r="C154" s="72">
        <f>IF(A154&lt;='Raty równe'!$D$10,$B$13*$H$3/(1-(1+$H$3)^-$D$10),0)</f>
        <v>1390.559681098352</v>
      </c>
      <c r="D154" s="76">
        <f t="shared" si="8"/>
        <v>715.13563917644058</v>
      </c>
      <c r="E154" s="73">
        <f t="shared" si="9"/>
        <v>675.42404192191145</v>
      </c>
      <c r="F154" s="77">
        <f>IF('[1]Parametry kredytu'!$C$40=1,C154,C154*'[1]Parametry kredytu'!$H$19)</f>
        <v>1390.559681098352</v>
      </c>
    </row>
    <row r="155" spans="1:6" ht="16.5" thickBot="1" x14ac:dyDescent="0.3">
      <c r="A155" s="10">
        <f t="shared" si="10"/>
        <v>143</v>
      </c>
      <c r="B155" s="75">
        <f t="shared" si="11"/>
        <v>221383.76102883954</v>
      </c>
      <c r="C155" s="72">
        <f>IF(A155&lt;='Raty równe'!$D$10,$B$13*$H$3/(1-(1+$H$3)^-$D$10),0)</f>
        <v>1390.559681098352</v>
      </c>
      <c r="D155" s="76">
        <f t="shared" si="8"/>
        <v>717.31043522982634</v>
      </c>
      <c r="E155" s="73">
        <f t="shared" si="9"/>
        <v>673.24924586852569</v>
      </c>
      <c r="F155" s="77">
        <f>IF('[1]Parametry kredytu'!$C$40=1,C155,C155*'[1]Parametry kredytu'!$H$19)</f>
        <v>1390.559681098352</v>
      </c>
    </row>
    <row r="156" spans="1:6" ht="16.5" thickBot="1" x14ac:dyDescent="0.3">
      <c r="A156" s="10">
        <f t="shared" si="10"/>
        <v>144</v>
      </c>
      <c r="B156" s="75">
        <f t="shared" si="11"/>
        <v>220666.45059360971</v>
      </c>
      <c r="C156" s="72">
        <f>IF(A156&lt;='Raty równe'!$D$10,$B$13*$H$3/(1-(1+$H$3)^-$D$10),0)</f>
        <v>1390.559681098352</v>
      </c>
      <c r="D156" s="76">
        <f t="shared" si="8"/>
        <v>719.49184504655261</v>
      </c>
      <c r="E156" s="73">
        <f t="shared" si="9"/>
        <v>671.06783605179942</v>
      </c>
      <c r="F156" s="77">
        <f>IF('[1]Parametry kredytu'!$C$40=1,C156,C156*'[1]Parametry kredytu'!$H$19)</f>
        <v>1390.559681098352</v>
      </c>
    </row>
    <row r="157" spans="1:6" ht="16.5" thickBot="1" x14ac:dyDescent="0.3">
      <c r="A157" s="10">
        <f t="shared" si="10"/>
        <v>145</v>
      </c>
      <c r="B157" s="75">
        <f t="shared" si="11"/>
        <v>219946.95874856316</v>
      </c>
      <c r="C157" s="72">
        <f>IF(A157&lt;='Raty równe'!$D$10,$B$13*$H$3/(1-(1+$H$3)^-$D$10),0)</f>
        <v>1390.559681098352</v>
      </c>
      <c r="D157" s="76">
        <f t="shared" si="8"/>
        <v>721.67988873970785</v>
      </c>
      <c r="E157" s="73">
        <f t="shared" si="9"/>
        <v>668.87979235864418</v>
      </c>
      <c r="F157" s="77">
        <f>IF('[1]Parametry kredytu'!$C$40=1,C157,C157*'[1]Parametry kredytu'!$H$19)</f>
        <v>1390.559681098352</v>
      </c>
    </row>
    <row r="158" spans="1:6" ht="16.5" thickBot="1" x14ac:dyDescent="0.3">
      <c r="A158" s="10">
        <f t="shared" si="10"/>
        <v>146</v>
      </c>
      <c r="B158" s="75">
        <f t="shared" si="11"/>
        <v>219225.27885982345</v>
      </c>
      <c r="C158" s="72">
        <f>IF(A158&lt;='Raty równe'!$D$10,$B$13*$H$3/(1-(1+$H$3)^-$D$10),0)</f>
        <v>1390.559681098352</v>
      </c>
      <c r="D158" s="76">
        <f t="shared" si="8"/>
        <v>723.87458648354652</v>
      </c>
      <c r="E158" s="73">
        <f t="shared" si="9"/>
        <v>666.68509461480551</v>
      </c>
      <c r="F158" s="77">
        <f>IF('[1]Parametry kredytu'!$C$40=1,C158,C158*'[1]Parametry kredytu'!$H$19)</f>
        <v>1390.559681098352</v>
      </c>
    </row>
    <row r="159" spans="1:6" ht="16.5" thickBot="1" x14ac:dyDescent="0.3">
      <c r="A159" s="10">
        <f t="shared" si="10"/>
        <v>147</v>
      </c>
      <c r="B159" s="75">
        <f t="shared" si="11"/>
        <v>218501.4042733399</v>
      </c>
      <c r="C159" s="72">
        <f>IF(A159&lt;='Raty równe'!$D$10,$B$13*$H$3/(1-(1+$H$3)^-$D$10),0)</f>
        <v>1390.559681098352</v>
      </c>
      <c r="D159" s="76">
        <f t="shared" si="8"/>
        <v>726.07595851367455</v>
      </c>
      <c r="E159" s="73">
        <f t="shared" si="9"/>
        <v>664.48372258467748</v>
      </c>
      <c r="F159" s="77">
        <f>IF('[1]Parametry kredytu'!$C$40=1,C159,C159*'[1]Parametry kredytu'!$H$19)</f>
        <v>1390.559681098352</v>
      </c>
    </row>
    <row r="160" spans="1:6" ht="16.5" thickBot="1" x14ac:dyDescent="0.3">
      <c r="A160" s="10">
        <f t="shared" si="10"/>
        <v>148</v>
      </c>
      <c r="B160" s="75">
        <f t="shared" si="11"/>
        <v>217775.32831482621</v>
      </c>
      <c r="C160" s="72">
        <f>IF(A160&lt;='Raty równe'!$D$10,$B$13*$H$3/(1-(1+$H$3)^-$D$10),0)</f>
        <v>1390.559681098352</v>
      </c>
      <c r="D160" s="76">
        <f t="shared" si="8"/>
        <v>728.28402512723676</v>
      </c>
      <c r="E160" s="73">
        <f t="shared" si="9"/>
        <v>662.27565597111527</v>
      </c>
      <c r="F160" s="77">
        <f>IF('[1]Parametry kredytu'!$C$40=1,C160,C160*'[1]Parametry kredytu'!$H$19)</f>
        <v>1390.559681098352</v>
      </c>
    </row>
    <row r="161" spans="1:6" ht="16.5" thickBot="1" x14ac:dyDescent="0.3">
      <c r="A161" s="10">
        <f t="shared" si="10"/>
        <v>149</v>
      </c>
      <c r="B161" s="75">
        <f t="shared" si="11"/>
        <v>217047.04428969897</v>
      </c>
      <c r="C161" s="72">
        <f>IF(A161&lt;='Raty równe'!$D$10,$B$13*$H$3/(1-(1+$H$3)^-$D$10),0)</f>
        <v>1390.559681098352</v>
      </c>
      <c r="D161" s="76">
        <f t="shared" si="8"/>
        <v>730.49880668310323</v>
      </c>
      <c r="E161" s="73">
        <f t="shared" si="9"/>
        <v>660.0608744152488</v>
      </c>
      <c r="F161" s="77">
        <f>IF('[1]Parametry kredytu'!$C$40=1,C161,C161*'[1]Parametry kredytu'!$H$19)</f>
        <v>1390.559681098352</v>
      </c>
    </row>
    <row r="162" spans="1:6" ht="16.5" thickBot="1" x14ac:dyDescent="0.3">
      <c r="A162" s="10">
        <f t="shared" si="10"/>
        <v>150</v>
      </c>
      <c r="B162" s="75">
        <f t="shared" si="11"/>
        <v>216316.54548301586</v>
      </c>
      <c r="C162" s="72">
        <f>IF(A162&lt;='Raty równe'!$D$10,$B$13*$H$3/(1-(1+$H$3)^-$D$10),0)</f>
        <v>1390.559681098352</v>
      </c>
      <c r="D162" s="76">
        <f t="shared" si="8"/>
        <v>732.72032360205731</v>
      </c>
      <c r="E162" s="73">
        <f t="shared" si="9"/>
        <v>657.83935749629472</v>
      </c>
      <c r="F162" s="77">
        <f>IF('[1]Parametry kredytu'!$C$40=1,C162,C162*'[1]Parametry kredytu'!$H$19)</f>
        <v>1390.559681098352</v>
      </c>
    </row>
    <row r="163" spans="1:6" ht="16.5" thickBot="1" x14ac:dyDescent="0.3">
      <c r="A163" s="10">
        <f t="shared" si="10"/>
        <v>151</v>
      </c>
      <c r="B163" s="75">
        <f t="shared" si="11"/>
        <v>215583.8251594138</v>
      </c>
      <c r="C163" s="72">
        <f>IF(A163&lt;='Raty równe'!$D$10,$B$13*$H$3/(1-(1+$H$3)^-$D$10),0)</f>
        <v>1390.559681098352</v>
      </c>
      <c r="D163" s="76">
        <f t="shared" si="8"/>
        <v>734.94859636698402</v>
      </c>
      <c r="E163" s="73">
        <f t="shared" si="9"/>
        <v>655.61108473136801</v>
      </c>
      <c r="F163" s="77">
        <f>IF('[1]Parametry kredytu'!$C$40=1,C163,C163*'[1]Parametry kredytu'!$H$19)</f>
        <v>1390.559681098352</v>
      </c>
    </row>
    <row r="164" spans="1:6" ht="16.5" thickBot="1" x14ac:dyDescent="0.3">
      <c r="A164" s="10">
        <f t="shared" si="10"/>
        <v>152</v>
      </c>
      <c r="B164" s="75">
        <f t="shared" si="11"/>
        <v>214848.87656304683</v>
      </c>
      <c r="C164" s="72">
        <f>IF(A164&lt;='Raty równe'!$D$10,$B$13*$H$3/(1-(1+$H$3)^-$D$10),0)</f>
        <v>1390.559681098352</v>
      </c>
      <c r="D164" s="76">
        <f t="shared" si="8"/>
        <v>737.18364552305889</v>
      </c>
      <c r="E164" s="73">
        <f t="shared" si="9"/>
        <v>653.37603557529314</v>
      </c>
      <c r="F164" s="77">
        <f>IF('[1]Parametry kredytu'!$C$40=1,C164,C164*'[1]Parametry kredytu'!$H$19)</f>
        <v>1390.559681098352</v>
      </c>
    </row>
    <row r="165" spans="1:6" ht="16.5" thickBot="1" x14ac:dyDescent="0.3">
      <c r="A165" s="10">
        <f t="shared" si="10"/>
        <v>153</v>
      </c>
      <c r="B165" s="75">
        <f t="shared" si="11"/>
        <v>214111.69291752376</v>
      </c>
      <c r="C165" s="72">
        <f>IF(A165&lt;='Raty równe'!$D$10,$B$13*$H$3/(1-(1+$H$3)^-$D$10),0)</f>
        <v>1390.559681098352</v>
      </c>
      <c r="D165" s="76">
        <f t="shared" si="8"/>
        <v>739.42549167793732</v>
      </c>
      <c r="E165" s="73">
        <f t="shared" si="9"/>
        <v>651.13418942041471</v>
      </c>
      <c r="F165" s="77">
        <f>IF('[1]Parametry kredytu'!$C$40=1,C165,C165*'[1]Parametry kredytu'!$H$19)</f>
        <v>1390.559681098352</v>
      </c>
    </row>
    <row r="166" spans="1:6" ht="16.5" thickBot="1" x14ac:dyDescent="0.3">
      <c r="A166" s="10">
        <f t="shared" si="10"/>
        <v>154</v>
      </c>
      <c r="B166" s="75">
        <f t="shared" si="11"/>
        <v>213372.26742584581</v>
      </c>
      <c r="C166" s="72">
        <f>IF(A166&lt;='Raty równe'!$D$10,$B$13*$H$3/(1-(1+$H$3)^-$D$10),0)</f>
        <v>1390.559681098352</v>
      </c>
      <c r="D166" s="76">
        <f t="shared" si="8"/>
        <v>741.67415550194426</v>
      </c>
      <c r="E166" s="73">
        <f t="shared" si="9"/>
        <v>648.88552559640777</v>
      </c>
      <c r="F166" s="77">
        <f>IF('[1]Parametry kredytu'!$C$40=1,C166,C166*'[1]Parametry kredytu'!$H$19)</f>
        <v>1390.559681098352</v>
      </c>
    </row>
    <row r="167" spans="1:6" ht="16.5" thickBot="1" x14ac:dyDescent="0.3">
      <c r="A167" s="10">
        <f t="shared" si="10"/>
        <v>155</v>
      </c>
      <c r="B167" s="75">
        <f t="shared" si="11"/>
        <v>212630.59327034387</v>
      </c>
      <c r="C167" s="72">
        <f>IF(A167&lt;='Raty równe'!$D$10,$B$13*$H$3/(1-(1+$H$3)^-$D$10),0)</f>
        <v>1390.559681098352</v>
      </c>
      <c r="D167" s="76">
        <f t="shared" si="8"/>
        <v>743.92965772826517</v>
      </c>
      <c r="E167" s="73">
        <f t="shared" si="9"/>
        <v>646.63002337008686</v>
      </c>
      <c r="F167" s="77">
        <f>IF('[1]Parametry kredytu'!$C$40=1,C167,C167*'[1]Parametry kredytu'!$H$19)</f>
        <v>1390.559681098352</v>
      </c>
    </row>
    <row r="168" spans="1:6" ht="16.5" thickBot="1" x14ac:dyDescent="0.3">
      <c r="A168" s="10">
        <f t="shared" si="10"/>
        <v>156</v>
      </c>
      <c r="B168" s="75">
        <f t="shared" si="11"/>
        <v>211886.66361261561</v>
      </c>
      <c r="C168" s="72">
        <f>IF(A168&lt;='Raty równe'!$D$10,$B$13*$H$3/(1-(1+$H$3)^-$D$10),0)</f>
        <v>1390.559681098352</v>
      </c>
      <c r="D168" s="76">
        <f t="shared" si="8"/>
        <v>746.19201915313738</v>
      </c>
      <c r="E168" s="73">
        <f t="shared" si="9"/>
        <v>644.36766194521465</v>
      </c>
      <c r="F168" s="77">
        <f>IF('[1]Parametry kredytu'!$C$40=1,C168,C168*'[1]Parametry kredytu'!$H$19)</f>
        <v>1390.559681098352</v>
      </c>
    </row>
    <row r="169" spans="1:6" ht="16.5" thickBot="1" x14ac:dyDescent="0.3">
      <c r="A169" s="10">
        <f t="shared" si="10"/>
        <v>157</v>
      </c>
      <c r="B169" s="75">
        <f t="shared" si="11"/>
        <v>211140.47159346248</v>
      </c>
      <c r="C169" s="72">
        <f>IF(A169&lt;='Raty równe'!$D$10,$B$13*$H$3/(1-(1+$H$3)^-$D$10),0)</f>
        <v>1390.559681098352</v>
      </c>
      <c r="D169" s="76">
        <f t="shared" si="8"/>
        <v>748.46126063604152</v>
      </c>
      <c r="E169" s="73">
        <f t="shared" si="9"/>
        <v>642.09842046231051</v>
      </c>
      <c r="F169" s="77">
        <f>IF('[1]Parametry kredytu'!$C$40=1,C169,C169*'[1]Parametry kredytu'!$H$19)</f>
        <v>1390.559681098352</v>
      </c>
    </row>
    <row r="170" spans="1:6" ht="16.5" thickBot="1" x14ac:dyDescent="0.3">
      <c r="A170" s="10">
        <f t="shared" si="10"/>
        <v>158</v>
      </c>
      <c r="B170" s="75">
        <f t="shared" si="11"/>
        <v>210392.01033282644</v>
      </c>
      <c r="C170" s="72">
        <f>IF(A170&lt;='Raty równe'!$D$10,$B$13*$H$3/(1-(1+$H$3)^-$D$10),0)</f>
        <v>1390.559681098352</v>
      </c>
      <c r="D170" s="76">
        <f t="shared" si="8"/>
        <v>750.73740309989364</v>
      </c>
      <c r="E170" s="73">
        <f t="shared" si="9"/>
        <v>639.82227799845839</v>
      </c>
      <c r="F170" s="77">
        <f>IF('[1]Parametry kredytu'!$C$40=1,C170,C170*'[1]Parametry kredytu'!$H$19)</f>
        <v>1390.559681098352</v>
      </c>
    </row>
    <row r="171" spans="1:6" ht="16.5" thickBot="1" x14ac:dyDescent="0.3">
      <c r="A171" s="10">
        <f t="shared" si="10"/>
        <v>159</v>
      </c>
      <c r="B171" s="75">
        <f t="shared" si="11"/>
        <v>209641.27292972655</v>
      </c>
      <c r="C171" s="72">
        <f>IF(A171&lt;='Raty równe'!$D$10,$B$13*$H$3/(1-(1+$H$3)^-$D$10),0)</f>
        <v>1390.559681098352</v>
      </c>
      <c r="D171" s="76">
        <f t="shared" si="8"/>
        <v>753.02046753123841</v>
      </c>
      <c r="E171" s="73">
        <f t="shared" si="9"/>
        <v>637.53921356711362</v>
      </c>
      <c r="F171" s="77">
        <f>IF('[1]Parametry kredytu'!$C$40=1,C171,C171*'[1]Parametry kredytu'!$H$19)</f>
        <v>1390.559681098352</v>
      </c>
    </row>
    <row r="172" spans="1:6" ht="16.5" thickBot="1" x14ac:dyDescent="0.3">
      <c r="A172" s="10">
        <f t="shared" si="10"/>
        <v>160</v>
      </c>
      <c r="B172" s="75">
        <f t="shared" si="11"/>
        <v>208888.25246219532</v>
      </c>
      <c r="C172" s="72">
        <f>IF(A172&lt;='Raty równe'!$D$10,$B$13*$H$3/(1-(1+$H$3)^-$D$10),0)</f>
        <v>1390.559681098352</v>
      </c>
      <c r="D172" s="76">
        <f t="shared" si="8"/>
        <v>755.31047498044302</v>
      </c>
      <c r="E172" s="73">
        <f t="shared" si="9"/>
        <v>635.24920611790901</v>
      </c>
      <c r="F172" s="77">
        <f>IF('[1]Parametry kredytu'!$C$40=1,C172,C172*'[1]Parametry kredytu'!$H$19)</f>
        <v>1390.559681098352</v>
      </c>
    </row>
    <row r="173" spans="1:6" ht="16.5" thickBot="1" x14ac:dyDescent="0.3">
      <c r="A173" s="10">
        <f t="shared" si="10"/>
        <v>161</v>
      </c>
      <c r="B173" s="75">
        <f t="shared" si="11"/>
        <v>208132.94198721487</v>
      </c>
      <c r="C173" s="72">
        <f>IF(A173&lt;='Raty równe'!$D$10,$B$13*$H$3/(1-(1+$H$3)^-$D$10),0)</f>
        <v>1390.559681098352</v>
      </c>
      <c r="D173" s="76">
        <f t="shared" si="8"/>
        <v>757.60744656189047</v>
      </c>
      <c r="E173" s="73">
        <f t="shared" si="9"/>
        <v>632.95223453646156</v>
      </c>
      <c r="F173" s="77">
        <f>IF('[1]Parametry kredytu'!$C$40=1,C173,C173*'[1]Parametry kredytu'!$H$19)</f>
        <v>1390.559681098352</v>
      </c>
    </row>
    <row r="174" spans="1:6" ht="16.5" thickBot="1" x14ac:dyDescent="0.3">
      <c r="A174" s="10">
        <f t="shared" si="10"/>
        <v>162</v>
      </c>
      <c r="B174" s="75">
        <f t="shared" si="11"/>
        <v>207375.33454065298</v>
      </c>
      <c r="C174" s="72">
        <f>IF(A174&lt;='Raty równe'!$D$10,$B$13*$H$3/(1-(1+$H$3)^-$D$10),0)</f>
        <v>1390.559681098352</v>
      </c>
      <c r="D174" s="76">
        <f t="shared" si="8"/>
        <v>759.91140345417443</v>
      </c>
      <c r="E174" s="73">
        <f t="shared" si="9"/>
        <v>630.6482776441776</v>
      </c>
      <c r="F174" s="77">
        <f>IF('[1]Parametry kredytu'!$C$40=1,C174,C174*'[1]Parametry kredytu'!$H$19)</f>
        <v>1390.559681098352</v>
      </c>
    </row>
    <row r="175" spans="1:6" ht="16.5" thickBot="1" x14ac:dyDescent="0.3">
      <c r="A175" s="10">
        <f t="shared" si="10"/>
        <v>163</v>
      </c>
      <c r="B175" s="75">
        <f t="shared" si="11"/>
        <v>206615.42313719881</v>
      </c>
      <c r="C175" s="72">
        <f>IF(A175&lt;='Raty równe'!$D$10,$B$13*$H$3/(1-(1+$H$3)^-$D$10),0)</f>
        <v>1390.559681098352</v>
      </c>
      <c r="D175" s="76">
        <f t="shared" si="8"/>
        <v>762.22236690029547</v>
      </c>
      <c r="E175" s="73">
        <f t="shared" si="9"/>
        <v>628.33731419805656</v>
      </c>
      <c r="F175" s="77">
        <f>IF('[1]Parametry kredytu'!$C$40=1,C175,C175*'[1]Parametry kredytu'!$H$19)</f>
        <v>1390.559681098352</v>
      </c>
    </row>
    <row r="176" spans="1:6" ht="16.5" thickBot="1" x14ac:dyDescent="0.3">
      <c r="A176" s="10">
        <f t="shared" si="10"/>
        <v>164</v>
      </c>
      <c r="B176" s="75">
        <f t="shared" si="11"/>
        <v>205853.20077029851</v>
      </c>
      <c r="C176" s="72">
        <f>IF(A176&lt;='Raty równe'!$D$10,$B$13*$H$3/(1-(1+$H$3)^-$D$10),0)</f>
        <v>1390.559681098352</v>
      </c>
      <c r="D176" s="76">
        <f t="shared" si="8"/>
        <v>764.54035820785521</v>
      </c>
      <c r="E176" s="73">
        <f t="shared" si="9"/>
        <v>626.01932289049682</v>
      </c>
      <c r="F176" s="77">
        <f>IF('[1]Parametry kredytu'!$C$40=1,C176,C176*'[1]Parametry kredytu'!$H$19)</f>
        <v>1390.559681098352</v>
      </c>
    </row>
    <row r="177" spans="1:6" ht="16.5" thickBot="1" x14ac:dyDescent="0.3">
      <c r="A177" s="10">
        <f t="shared" si="10"/>
        <v>165</v>
      </c>
      <c r="B177" s="75">
        <f t="shared" si="11"/>
        <v>205088.66041209066</v>
      </c>
      <c r="C177" s="72">
        <f>IF(A177&lt;='Raty równe'!$D$10,$B$13*$H$3/(1-(1+$H$3)^-$D$10),0)</f>
        <v>1390.559681098352</v>
      </c>
      <c r="D177" s="76">
        <f t="shared" si="8"/>
        <v>766.86539874925438</v>
      </c>
      <c r="E177" s="73">
        <f t="shared" si="9"/>
        <v>623.69428234909765</v>
      </c>
      <c r="F177" s="77">
        <f>IF('[1]Parametry kredytu'!$C$40=1,C177,C177*'[1]Parametry kredytu'!$H$19)</f>
        <v>1390.559681098352</v>
      </c>
    </row>
    <row r="178" spans="1:6" ht="16.5" thickBot="1" x14ac:dyDescent="0.3">
      <c r="A178" s="10">
        <f t="shared" si="10"/>
        <v>166</v>
      </c>
      <c r="B178" s="75">
        <f t="shared" si="11"/>
        <v>204321.79501334141</v>
      </c>
      <c r="C178" s="72">
        <f>IF(A178&lt;='Raty równe'!$D$10,$B$13*$H$3/(1-(1+$H$3)^-$D$10),0)</f>
        <v>1390.559681098352</v>
      </c>
      <c r="D178" s="76">
        <f t="shared" si="8"/>
        <v>769.19750996188907</v>
      </c>
      <c r="E178" s="73">
        <f t="shared" si="9"/>
        <v>621.36217113646296</v>
      </c>
      <c r="F178" s="77">
        <f>IF('[1]Parametry kredytu'!$C$40=1,C178,C178*'[1]Parametry kredytu'!$H$19)</f>
        <v>1390.559681098352</v>
      </c>
    </row>
    <row r="179" spans="1:6" ht="16.5" thickBot="1" x14ac:dyDescent="0.3">
      <c r="A179" s="10">
        <f t="shared" si="10"/>
        <v>167</v>
      </c>
      <c r="B179" s="75">
        <f t="shared" si="11"/>
        <v>203552.59750337951</v>
      </c>
      <c r="C179" s="72">
        <f>IF(A179&lt;='Raty równe'!$D$10,$B$13*$H$3/(1-(1+$H$3)^-$D$10),0)</f>
        <v>1390.559681098352</v>
      </c>
      <c r="D179" s="76">
        <f t="shared" si="8"/>
        <v>771.5367133483486</v>
      </c>
      <c r="E179" s="73">
        <f t="shared" si="9"/>
        <v>619.02296775000343</v>
      </c>
      <c r="F179" s="77">
        <f>IF('[1]Parametry kredytu'!$C$40=1,C179,C179*'[1]Parametry kredytu'!$H$19)</f>
        <v>1390.559681098352</v>
      </c>
    </row>
    <row r="180" spans="1:6" ht="16.5" thickBot="1" x14ac:dyDescent="0.3">
      <c r="A180" s="10">
        <f t="shared" si="10"/>
        <v>168</v>
      </c>
      <c r="B180" s="75">
        <f t="shared" si="11"/>
        <v>202781.06079003116</v>
      </c>
      <c r="C180" s="72">
        <f>IF(A180&lt;='Raty równe'!$D$10,$B$13*$H$3/(1-(1+$H$3)^-$D$10),0)</f>
        <v>1390.559681098352</v>
      </c>
      <c r="D180" s="76">
        <f t="shared" si="8"/>
        <v>773.8830304766135</v>
      </c>
      <c r="E180" s="73">
        <f t="shared" si="9"/>
        <v>616.67665062173853</v>
      </c>
      <c r="F180" s="77">
        <f>IF('[1]Parametry kredytu'!$C$40=1,C180,C180*'[1]Parametry kredytu'!$H$19)</f>
        <v>1390.559681098352</v>
      </c>
    </row>
    <row r="181" spans="1:6" ht="16.5" thickBot="1" x14ac:dyDescent="0.3">
      <c r="A181" s="10">
        <f t="shared" si="10"/>
        <v>169</v>
      </c>
      <c r="B181" s="75">
        <f t="shared" si="11"/>
        <v>202007.17775955456</v>
      </c>
      <c r="C181" s="72">
        <f>IF(A181&lt;='Raty równe'!$D$10,$B$13*$H$3/(1-(1+$H$3)^-$D$10),0)</f>
        <v>1390.559681098352</v>
      </c>
      <c r="D181" s="76">
        <f t="shared" si="8"/>
        <v>776.23648298025466</v>
      </c>
      <c r="E181" s="73">
        <f t="shared" si="9"/>
        <v>614.32319811809737</v>
      </c>
      <c r="F181" s="77">
        <f>IF('[1]Parametry kredytu'!$C$40=1,C181,C181*'[1]Parametry kredytu'!$H$19)</f>
        <v>1390.559681098352</v>
      </c>
    </row>
    <row r="182" spans="1:6" ht="16.5" thickBot="1" x14ac:dyDescent="0.3">
      <c r="A182" s="10">
        <f t="shared" si="10"/>
        <v>170</v>
      </c>
      <c r="B182" s="75">
        <f t="shared" si="11"/>
        <v>201230.9412765743</v>
      </c>
      <c r="C182" s="72">
        <f>IF(A182&lt;='Raty równe'!$D$10,$B$13*$H$3/(1-(1+$H$3)^-$D$10),0)</f>
        <v>1390.559681098352</v>
      </c>
      <c r="D182" s="76">
        <f t="shared" si="8"/>
        <v>778.59709255863288</v>
      </c>
      <c r="E182" s="73">
        <f t="shared" si="9"/>
        <v>611.96258853971915</v>
      </c>
      <c r="F182" s="77">
        <f>IF('[1]Parametry kredytu'!$C$40=1,C182,C182*'[1]Parametry kredytu'!$H$19)</f>
        <v>1390.559681098352</v>
      </c>
    </row>
    <row r="183" spans="1:6" ht="16.5" thickBot="1" x14ac:dyDescent="0.3">
      <c r="A183" s="10">
        <f t="shared" si="10"/>
        <v>171</v>
      </c>
      <c r="B183" s="75">
        <f t="shared" si="11"/>
        <v>200452.34418401567</v>
      </c>
      <c r="C183" s="72">
        <f>IF(A183&lt;='Raty równe'!$D$10,$B$13*$H$3/(1-(1+$H$3)^-$D$10),0)</f>
        <v>1390.559681098352</v>
      </c>
      <c r="D183" s="76">
        <f t="shared" si="8"/>
        <v>780.96488097709891</v>
      </c>
      <c r="E183" s="73">
        <f t="shared" si="9"/>
        <v>609.59480012125312</v>
      </c>
      <c r="F183" s="77">
        <f>IF('[1]Parametry kredytu'!$C$40=1,C183,C183*'[1]Parametry kredytu'!$H$19)</f>
        <v>1390.559681098352</v>
      </c>
    </row>
    <row r="184" spans="1:6" ht="16.5" thickBot="1" x14ac:dyDescent="0.3">
      <c r="A184" s="10">
        <f t="shared" si="10"/>
        <v>172</v>
      </c>
      <c r="B184" s="75">
        <f t="shared" si="11"/>
        <v>199671.37930303859</v>
      </c>
      <c r="C184" s="72">
        <f>IF(A184&lt;='Raty równe'!$D$10,$B$13*$H$3/(1-(1+$H$3)^-$D$10),0)</f>
        <v>1390.559681098352</v>
      </c>
      <c r="D184" s="76">
        <f t="shared" si="8"/>
        <v>783.3398700671936</v>
      </c>
      <c r="E184" s="73">
        <f t="shared" si="9"/>
        <v>607.21981103115843</v>
      </c>
      <c r="F184" s="77">
        <f>IF('[1]Parametry kredytu'!$C$40=1,C184,C184*'[1]Parametry kredytu'!$H$19)</f>
        <v>1390.559681098352</v>
      </c>
    </row>
    <row r="185" spans="1:6" ht="16.5" thickBot="1" x14ac:dyDescent="0.3">
      <c r="A185" s="10">
        <f t="shared" si="10"/>
        <v>173</v>
      </c>
      <c r="B185" s="75">
        <f t="shared" si="11"/>
        <v>198888.03943297139</v>
      </c>
      <c r="C185" s="72">
        <f>IF(A185&lt;='Raty równe'!$D$10,$B$13*$H$3/(1-(1+$H$3)^-$D$10),0)</f>
        <v>1390.559681098352</v>
      </c>
      <c r="D185" s="76">
        <f t="shared" si="8"/>
        <v>785.72208172684998</v>
      </c>
      <c r="E185" s="73">
        <f t="shared" si="9"/>
        <v>604.83759937150205</v>
      </c>
      <c r="F185" s="77">
        <f>IF('[1]Parametry kredytu'!$C$40=1,C185,C185*'[1]Parametry kredytu'!$H$19)</f>
        <v>1390.559681098352</v>
      </c>
    </row>
    <row r="186" spans="1:6" ht="16.5" thickBot="1" x14ac:dyDescent="0.3">
      <c r="A186" s="10">
        <f t="shared" si="10"/>
        <v>174</v>
      </c>
      <c r="B186" s="75">
        <f t="shared" si="11"/>
        <v>198102.31735124454</v>
      </c>
      <c r="C186" s="72">
        <f>IF(A186&lt;='Raty równe'!$D$10,$B$13*$H$3/(1-(1+$H$3)^-$D$10),0)</f>
        <v>1390.559681098352</v>
      </c>
      <c r="D186" s="76">
        <f t="shared" si="8"/>
        <v>788.11153792059474</v>
      </c>
      <c r="E186" s="73">
        <f t="shared" si="9"/>
        <v>602.44814317775729</v>
      </c>
      <c r="F186" s="77">
        <f>IF('[1]Parametry kredytu'!$C$40=1,C186,C186*'[1]Parametry kredytu'!$H$19)</f>
        <v>1390.559681098352</v>
      </c>
    </row>
    <row r="187" spans="1:6" ht="16.5" thickBot="1" x14ac:dyDescent="0.3">
      <c r="A187" s="10">
        <f t="shared" si="10"/>
        <v>175</v>
      </c>
      <c r="B187" s="75">
        <f t="shared" si="11"/>
        <v>197314.20581332393</v>
      </c>
      <c r="C187" s="72">
        <f>IF(A187&lt;='Raty równe'!$D$10,$B$13*$H$3/(1-(1+$H$3)^-$D$10),0)</f>
        <v>1390.559681098352</v>
      </c>
      <c r="D187" s="76">
        <f t="shared" si="8"/>
        <v>790.50826067975049</v>
      </c>
      <c r="E187" s="73">
        <f t="shared" si="9"/>
        <v>600.05142041860154</v>
      </c>
      <c r="F187" s="77">
        <f>IF('[1]Parametry kredytu'!$C$40=1,C187,C187*'[1]Parametry kredytu'!$H$19)</f>
        <v>1390.559681098352</v>
      </c>
    </row>
    <row r="188" spans="1:6" ht="16.5" thickBot="1" x14ac:dyDescent="0.3">
      <c r="A188" s="10">
        <f t="shared" si="10"/>
        <v>176</v>
      </c>
      <c r="B188" s="75">
        <f t="shared" si="11"/>
        <v>196523.69755264418</v>
      </c>
      <c r="C188" s="72">
        <f>IF(A188&lt;='Raty równe'!$D$10,$B$13*$H$3/(1-(1+$H$3)^-$D$10),0)</f>
        <v>1390.559681098352</v>
      </c>
      <c r="D188" s="76">
        <f t="shared" si="8"/>
        <v>792.91227210263958</v>
      </c>
      <c r="E188" s="73">
        <f t="shared" si="9"/>
        <v>597.64740899571245</v>
      </c>
      <c r="F188" s="77">
        <f>IF('[1]Parametry kredytu'!$C$40=1,C188,C188*'[1]Parametry kredytu'!$H$19)</f>
        <v>1390.559681098352</v>
      </c>
    </row>
    <row r="189" spans="1:6" ht="16.5" thickBot="1" x14ac:dyDescent="0.3">
      <c r="A189" s="10">
        <f t="shared" si="10"/>
        <v>177</v>
      </c>
      <c r="B189" s="75">
        <f t="shared" si="11"/>
        <v>195730.78528054155</v>
      </c>
      <c r="C189" s="72">
        <f>IF(A189&lt;='Raty równe'!$D$10,$B$13*$H$3/(1-(1+$H$3)^-$D$10),0)</f>
        <v>1390.559681098352</v>
      </c>
      <c r="D189" s="76">
        <f t="shared" si="8"/>
        <v>795.32359435478736</v>
      </c>
      <c r="E189" s="73">
        <f t="shared" si="9"/>
        <v>595.23608674356467</v>
      </c>
      <c r="F189" s="77">
        <f>IF('[1]Parametry kredytu'!$C$40=1,C189,C189*'[1]Parametry kredytu'!$H$19)</f>
        <v>1390.559681098352</v>
      </c>
    </row>
    <row r="190" spans="1:6" ht="16.5" thickBot="1" x14ac:dyDescent="0.3">
      <c r="A190" s="10">
        <f t="shared" si="10"/>
        <v>178</v>
      </c>
      <c r="B190" s="75">
        <f t="shared" si="11"/>
        <v>194935.46168618675</v>
      </c>
      <c r="C190" s="72">
        <f>IF(A190&lt;='Raty równe'!$D$10,$B$13*$H$3/(1-(1+$H$3)^-$D$10),0)</f>
        <v>1390.559681098352</v>
      </c>
      <c r="D190" s="76">
        <f t="shared" si="8"/>
        <v>797.74224966912652</v>
      </c>
      <c r="E190" s="73">
        <f t="shared" si="9"/>
        <v>592.81743142922551</v>
      </c>
      <c r="F190" s="77">
        <f>IF('[1]Parametry kredytu'!$C$40=1,C190,C190*'[1]Parametry kredytu'!$H$19)</f>
        <v>1390.559681098352</v>
      </c>
    </row>
    <row r="191" spans="1:6" ht="16.5" thickBot="1" x14ac:dyDescent="0.3">
      <c r="A191" s="10">
        <f t="shared" si="10"/>
        <v>179</v>
      </c>
      <c r="B191" s="75">
        <f t="shared" si="11"/>
        <v>194137.71943651763</v>
      </c>
      <c r="C191" s="72">
        <f>IF(A191&lt;='Raty równe'!$D$10,$B$13*$H$3/(1-(1+$H$3)^-$D$10),0)</f>
        <v>1390.559681098352</v>
      </c>
      <c r="D191" s="76">
        <f t="shared" si="8"/>
        <v>800.1682603462026</v>
      </c>
      <c r="E191" s="73">
        <f t="shared" si="9"/>
        <v>590.39142075214943</v>
      </c>
      <c r="F191" s="77">
        <f>IF('[1]Parametry kredytu'!$C$40=1,C191,C191*'[1]Parametry kredytu'!$H$19)</f>
        <v>1390.559681098352</v>
      </c>
    </row>
    <row r="192" spans="1:6" ht="16.5" thickBot="1" x14ac:dyDescent="0.3">
      <c r="A192" s="10">
        <f t="shared" si="10"/>
        <v>180</v>
      </c>
      <c r="B192" s="75">
        <f t="shared" si="11"/>
        <v>193337.55117617143</v>
      </c>
      <c r="C192" s="72">
        <f>IF(A192&lt;='Raty równe'!$D$10,$B$13*$H$3/(1-(1+$H$3)^-$D$10),0)</f>
        <v>1390.559681098352</v>
      </c>
      <c r="D192" s="76">
        <f t="shared" si="8"/>
        <v>802.60164875437863</v>
      </c>
      <c r="E192" s="73">
        <f t="shared" si="9"/>
        <v>587.9580323439734</v>
      </c>
      <c r="F192" s="77">
        <f>IF('[1]Parametry kredytu'!$C$40=1,C192,C192*'[1]Parametry kredytu'!$H$19)</f>
        <v>1390.559681098352</v>
      </c>
    </row>
    <row r="193" spans="1:6" ht="16.5" thickBot="1" x14ac:dyDescent="0.3">
      <c r="A193" s="10">
        <f t="shared" si="10"/>
        <v>181</v>
      </c>
      <c r="B193" s="75">
        <f t="shared" si="11"/>
        <v>192534.94952741705</v>
      </c>
      <c r="C193" s="72">
        <f>IF(A193&lt;='Raty równe'!$D$10,$B$13*$H$3/(1-(1+$H$3)^-$D$10),0)</f>
        <v>1390.559681098352</v>
      </c>
      <c r="D193" s="76">
        <f t="shared" si="8"/>
        <v>805.04243733004273</v>
      </c>
      <c r="E193" s="73">
        <f t="shared" si="9"/>
        <v>585.5172437683093</v>
      </c>
      <c r="F193" s="77">
        <f>IF('[1]Parametry kredytu'!$C$40=1,C193,C193*'[1]Parametry kredytu'!$H$19)</f>
        <v>1390.559681098352</v>
      </c>
    </row>
    <row r="194" spans="1:6" ht="16.5" thickBot="1" x14ac:dyDescent="0.3">
      <c r="A194" s="10">
        <f t="shared" si="10"/>
        <v>182</v>
      </c>
      <c r="B194" s="75">
        <f t="shared" si="11"/>
        <v>191729.90709008701</v>
      </c>
      <c r="C194" s="72">
        <f>IF(A194&lt;='Raty równe'!$D$10,$B$13*$H$3/(1-(1+$H$3)^-$D$10),0)</f>
        <v>1390.559681098352</v>
      </c>
      <c r="D194" s="76">
        <f t="shared" si="8"/>
        <v>807.49064857781343</v>
      </c>
      <c r="E194" s="73">
        <f t="shared" si="9"/>
        <v>583.0690325205386</v>
      </c>
      <c r="F194" s="77">
        <f>IF('[1]Parametry kredytu'!$C$40=1,C194,C194*'[1]Parametry kredytu'!$H$19)</f>
        <v>1390.559681098352</v>
      </c>
    </row>
    <row r="195" spans="1:6" ht="16.5" thickBot="1" x14ac:dyDescent="0.3">
      <c r="A195" s="10">
        <f t="shared" si="10"/>
        <v>183</v>
      </c>
      <c r="B195" s="75">
        <f t="shared" si="11"/>
        <v>190922.41644150921</v>
      </c>
      <c r="C195" s="72">
        <f>IF(A195&lt;='Raty równe'!$D$10,$B$13*$H$3/(1-(1+$H$3)^-$D$10),0)</f>
        <v>1390.559681098352</v>
      </c>
      <c r="D195" s="76">
        <f t="shared" si="8"/>
        <v>809.94630507074862</v>
      </c>
      <c r="E195" s="73">
        <f t="shared" si="9"/>
        <v>580.61337602760341</v>
      </c>
      <c r="F195" s="77">
        <f>IF('[1]Parametry kredytu'!$C$40=1,C195,C195*'[1]Parametry kredytu'!$H$19)</f>
        <v>1390.559681098352</v>
      </c>
    </row>
    <row r="196" spans="1:6" ht="16.5" thickBot="1" x14ac:dyDescent="0.3">
      <c r="A196" s="10">
        <f t="shared" si="10"/>
        <v>184</v>
      </c>
      <c r="B196" s="75">
        <f t="shared" si="11"/>
        <v>190112.47013643847</v>
      </c>
      <c r="C196" s="72">
        <f>IF(A196&lt;='Raty równe'!$D$10,$B$13*$H$3/(1-(1+$H$3)^-$D$10),0)</f>
        <v>1390.559681098352</v>
      </c>
      <c r="D196" s="76">
        <f t="shared" si="8"/>
        <v>812.40942945055292</v>
      </c>
      <c r="E196" s="73">
        <f t="shared" si="9"/>
        <v>578.15025164779911</v>
      </c>
      <c r="F196" s="77">
        <f>IF('[1]Parametry kredytu'!$C$40=1,C196,C196*'[1]Parametry kredytu'!$H$19)</f>
        <v>1390.559681098352</v>
      </c>
    </row>
    <row r="197" spans="1:6" ht="16.5" thickBot="1" x14ac:dyDescent="0.3">
      <c r="A197" s="10">
        <f t="shared" si="10"/>
        <v>185</v>
      </c>
      <c r="B197" s="75">
        <f t="shared" si="11"/>
        <v>189300.06070698792</v>
      </c>
      <c r="C197" s="72">
        <f>IF(A197&lt;='Raty równe'!$D$10,$B$13*$H$3/(1-(1+$H$3)^-$D$10),0)</f>
        <v>1390.559681098352</v>
      </c>
      <c r="D197" s="76">
        <f t="shared" si="8"/>
        <v>814.88004442778606</v>
      </c>
      <c r="E197" s="73">
        <f t="shared" si="9"/>
        <v>575.67963667056597</v>
      </c>
      <c r="F197" s="77">
        <f>IF('[1]Parametry kredytu'!$C$40=1,C197,C197*'[1]Parametry kredytu'!$H$19)</f>
        <v>1390.559681098352</v>
      </c>
    </row>
    <row r="198" spans="1:6" ht="16.5" thickBot="1" x14ac:dyDescent="0.3">
      <c r="A198" s="10">
        <f t="shared" si="10"/>
        <v>186</v>
      </c>
      <c r="B198" s="75">
        <f t="shared" si="11"/>
        <v>188485.18066256013</v>
      </c>
      <c r="C198" s="72">
        <f>IF(A198&lt;='Raty równe'!$D$10,$B$13*$H$3/(1-(1+$H$3)^-$D$10),0)</f>
        <v>1390.559681098352</v>
      </c>
      <c r="D198" s="76">
        <f t="shared" si="8"/>
        <v>817.35817278207332</v>
      </c>
      <c r="E198" s="73">
        <f t="shared" si="9"/>
        <v>573.20150831627871</v>
      </c>
      <c r="F198" s="77">
        <f>IF('[1]Parametry kredytu'!$C$40=1,C198,C198*'[1]Parametry kredytu'!$H$19)</f>
        <v>1390.559681098352</v>
      </c>
    </row>
    <row r="199" spans="1:6" ht="16.5" thickBot="1" x14ac:dyDescent="0.3">
      <c r="A199" s="10">
        <f t="shared" si="10"/>
        <v>187</v>
      </c>
      <c r="B199" s="75">
        <f t="shared" si="11"/>
        <v>187667.82248977805</v>
      </c>
      <c r="C199" s="72">
        <f>IF(A199&lt;='Raty równe'!$D$10,$B$13*$H$3/(1-(1+$H$3)^-$D$10),0)</f>
        <v>1390.559681098352</v>
      </c>
      <c r="D199" s="76">
        <f t="shared" si="8"/>
        <v>819.84383736231473</v>
      </c>
      <c r="E199" s="73">
        <f t="shared" si="9"/>
        <v>570.7158437360373</v>
      </c>
      <c r="F199" s="77">
        <f>IF('[1]Parametry kredytu'!$C$40=1,C199,C199*'[1]Parametry kredytu'!$H$19)</f>
        <v>1390.559681098352</v>
      </c>
    </row>
    <row r="200" spans="1:6" ht="16.5" thickBot="1" x14ac:dyDescent="0.3">
      <c r="A200" s="10">
        <f t="shared" si="10"/>
        <v>188</v>
      </c>
      <c r="B200" s="75">
        <f t="shared" si="11"/>
        <v>186847.97865241574</v>
      </c>
      <c r="C200" s="72">
        <f>IF(A200&lt;='Raty równe'!$D$10,$B$13*$H$3/(1-(1+$H$3)^-$D$10),0)</f>
        <v>1390.559681098352</v>
      </c>
      <c r="D200" s="76">
        <f t="shared" si="8"/>
        <v>822.33706108689591</v>
      </c>
      <c r="E200" s="73">
        <f t="shared" si="9"/>
        <v>568.22262001145612</v>
      </c>
      <c r="F200" s="77">
        <f>IF('[1]Parametry kredytu'!$C$40=1,C200,C200*'[1]Parametry kredytu'!$H$19)</f>
        <v>1390.559681098352</v>
      </c>
    </row>
    <row r="201" spans="1:6" ht="16.5" thickBot="1" x14ac:dyDescent="0.3">
      <c r="A201" s="10">
        <f t="shared" si="10"/>
        <v>189</v>
      </c>
      <c r="B201" s="75">
        <f t="shared" si="11"/>
        <v>186025.64159132884</v>
      </c>
      <c r="C201" s="72">
        <f>IF(A201&lt;='Raty równe'!$D$10,$B$13*$H$3/(1-(1+$H$3)^-$D$10),0)</f>
        <v>1390.559681098352</v>
      </c>
      <c r="D201" s="76">
        <f t="shared" si="8"/>
        <v>824.83786694389994</v>
      </c>
      <c r="E201" s="73">
        <f t="shared" si="9"/>
        <v>565.72181415445209</v>
      </c>
      <c r="F201" s="77">
        <f>IF('[1]Parametry kredytu'!$C$40=1,C201,C201*'[1]Parametry kredytu'!$H$19)</f>
        <v>1390.559681098352</v>
      </c>
    </row>
    <row r="202" spans="1:6" ht="16.5" thickBot="1" x14ac:dyDescent="0.3">
      <c r="A202" s="10">
        <f t="shared" si="10"/>
        <v>190</v>
      </c>
      <c r="B202" s="75">
        <f t="shared" si="11"/>
        <v>185200.80372438492</v>
      </c>
      <c r="C202" s="72">
        <f>IF(A202&lt;='Raty równe'!$D$10,$B$13*$H$3/(1-(1+$H$3)^-$D$10),0)</f>
        <v>1390.559681098352</v>
      </c>
      <c r="D202" s="76">
        <f t="shared" si="8"/>
        <v>827.34627799131852</v>
      </c>
      <c r="E202" s="73">
        <f t="shared" si="9"/>
        <v>563.21340310703351</v>
      </c>
      <c r="F202" s="77">
        <f>IF('[1]Parametry kredytu'!$C$40=1,C202,C202*'[1]Parametry kredytu'!$H$19)</f>
        <v>1390.559681098352</v>
      </c>
    </row>
    <row r="203" spans="1:6" ht="16.5" thickBot="1" x14ac:dyDescent="0.3">
      <c r="A203" s="10">
        <f t="shared" si="10"/>
        <v>191</v>
      </c>
      <c r="B203" s="75">
        <f t="shared" si="11"/>
        <v>184373.45744639362</v>
      </c>
      <c r="C203" s="72">
        <f>IF(A203&lt;='Raty równe'!$D$10,$B$13*$H$3/(1-(1+$H$3)^-$D$10),0)</f>
        <v>1390.559681098352</v>
      </c>
      <c r="D203" s="76">
        <f t="shared" si="8"/>
        <v>829.8623173572646</v>
      </c>
      <c r="E203" s="73">
        <f t="shared" si="9"/>
        <v>560.69736374108743</v>
      </c>
      <c r="F203" s="77">
        <f>IF('[1]Parametry kredytu'!$C$40=1,C203,C203*'[1]Parametry kredytu'!$H$19)</f>
        <v>1390.559681098352</v>
      </c>
    </row>
    <row r="204" spans="1:6" ht="16.5" thickBot="1" x14ac:dyDescent="0.3">
      <c r="A204" s="10">
        <f t="shared" si="10"/>
        <v>192</v>
      </c>
      <c r="B204" s="75">
        <f t="shared" si="11"/>
        <v>183543.59512903634</v>
      </c>
      <c r="C204" s="72">
        <f>IF(A204&lt;='Raty równe'!$D$10,$B$13*$H$3/(1-(1+$H$3)^-$D$10),0)</f>
        <v>1390.559681098352</v>
      </c>
      <c r="D204" s="76">
        <f t="shared" si="8"/>
        <v>832.38600824018681</v>
      </c>
      <c r="E204" s="73">
        <f t="shared" si="9"/>
        <v>558.17367285816522</v>
      </c>
      <c r="F204" s="77">
        <f>IF('[1]Parametry kredytu'!$C$40=1,C204,C204*'[1]Parametry kredytu'!$H$19)</f>
        <v>1390.559681098352</v>
      </c>
    </row>
    <row r="205" spans="1:6" ht="16.5" thickBot="1" x14ac:dyDescent="0.3">
      <c r="A205" s="10">
        <f t="shared" si="10"/>
        <v>193</v>
      </c>
      <c r="B205" s="75">
        <f t="shared" si="11"/>
        <v>182711.20912079615</v>
      </c>
      <c r="C205" s="72">
        <f>IF(A205&lt;='Raty równe'!$D$10,$B$13*$H$3/(1-(1+$H$3)^-$D$10),0)</f>
        <v>1390.559681098352</v>
      </c>
      <c r="D205" s="76">
        <f t="shared" si="8"/>
        <v>834.91737390908156</v>
      </c>
      <c r="E205" s="73">
        <f t="shared" si="9"/>
        <v>555.64230718927047</v>
      </c>
      <c r="F205" s="77">
        <f>IF('[1]Parametry kredytu'!$C$40=1,C205,C205*'[1]Parametry kredytu'!$H$19)</f>
        <v>1390.559681098352</v>
      </c>
    </row>
    <row r="206" spans="1:6" ht="16.5" thickBot="1" x14ac:dyDescent="0.3">
      <c r="A206" s="10">
        <f t="shared" si="10"/>
        <v>194</v>
      </c>
      <c r="B206" s="75">
        <f t="shared" si="11"/>
        <v>181876.29174688706</v>
      </c>
      <c r="C206" s="72">
        <f>IF(A206&lt;='Raty równe'!$D$10,$B$13*$H$3/(1-(1+$H$3)^-$D$10),0)</f>
        <v>1390.559681098352</v>
      </c>
      <c r="D206" s="76">
        <f t="shared" ref="D206:D269" si="12">C206-E206</f>
        <v>837.45643770370918</v>
      </c>
      <c r="E206" s="73">
        <f t="shared" ref="E206:E269" si="13">B206*$D$9*30/365</f>
        <v>553.10324339464285</v>
      </c>
      <c r="F206" s="77">
        <f>IF('[1]Parametry kredytu'!$C$40=1,C206,C206*'[1]Parametry kredytu'!$H$19)</f>
        <v>1390.559681098352</v>
      </c>
    </row>
    <row r="207" spans="1:6" ht="16.5" thickBot="1" x14ac:dyDescent="0.3">
      <c r="A207" s="10">
        <f t="shared" ref="A207:A270" si="14">A206+1</f>
        <v>195</v>
      </c>
      <c r="B207" s="75">
        <f t="shared" ref="B207:B270" si="15">B206-D206</f>
        <v>181038.83530918334</v>
      </c>
      <c r="C207" s="72">
        <f>IF(A207&lt;='Raty równe'!$D$10,$B$13*$H$3/(1-(1+$H$3)^-$D$10),0)</f>
        <v>1390.559681098352</v>
      </c>
      <c r="D207" s="76">
        <f t="shared" si="12"/>
        <v>840.00322303480812</v>
      </c>
      <c r="E207" s="73">
        <f t="shared" si="13"/>
        <v>550.55645806354391</v>
      </c>
      <c r="F207" s="77">
        <f>IF('[1]Parametry kredytu'!$C$40=1,C207,C207*'[1]Parametry kredytu'!$H$19)</f>
        <v>1390.559681098352</v>
      </c>
    </row>
    <row r="208" spans="1:6" ht="16.5" thickBot="1" x14ac:dyDescent="0.3">
      <c r="A208" s="10">
        <f t="shared" si="14"/>
        <v>196</v>
      </c>
      <c r="B208" s="75">
        <f t="shared" si="15"/>
        <v>180198.83208614853</v>
      </c>
      <c r="C208" s="72">
        <f>IF(A208&lt;='Raty równe'!$D$10,$B$13*$H$3/(1-(1+$H$3)^-$D$10),0)</f>
        <v>1390.559681098352</v>
      </c>
      <c r="D208" s="76">
        <f t="shared" si="12"/>
        <v>842.55775338431135</v>
      </c>
      <c r="E208" s="73">
        <f t="shared" si="13"/>
        <v>548.00192771404068</v>
      </c>
      <c r="F208" s="77">
        <f>IF('[1]Parametry kredytu'!$C$40=1,C208,C208*'[1]Parametry kredytu'!$H$19)</f>
        <v>1390.559681098352</v>
      </c>
    </row>
    <row r="209" spans="1:6" ht="16.5" thickBot="1" x14ac:dyDescent="0.3">
      <c r="A209" s="10">
        <f t="shared" si="14"/>
        <v>197</v>
      </c>
      <c r="B209" s="75">
        <f t="shared" si="15"/>
        <v>179356.27433276421</v>
      </c>
      <c r="C209" s="72">
        <f>IF(A209&lt;='Raty równe'!$D$10,$B$13*$H$3/(1-(1+$H$3)^-$D$10),0)</f>
        <v>1390.559681098352</v>
      </c>
      <c r="D209" s="76">
        <f t="shared" si="12"/>
        <v>845.12005230556224</v>
      </c>
      <c r="E209" s="73">
        <f t="shared" si="13"/>
        <v>545.43962879278979</v>
      </c>
      <c r="F209" s="77">
        <f>IF('[1]Parametry kredytu'!$C$40=1,C209,C209*'[1]Parametry kredytu'!$H$19)</f>
        <v>1390.559681098352</v>
      </c>
    </row>
    <row r="210" spans="1:6" ht="16.5" thickBot="1" x14ac:dyDescent="0.3">
      <c r="A210" s="10">
        <f t="shared" si="14"/>
        <v>198</v>
      </c>
      <c r="B210" s="75">
        <f t="shared" si="15"/>
        <v>178511.15428045864</v>
      </c>
      <c r="C210" s="72">
        <f>IF(A210&lt;='Raty równe'!$D$10,$B$13*$H$3/(1-(1+$H$3)^-$D$10),0)</f>
        <v>1390.559681098352</v>
      </c>
      <c r="D210" s="76">
        <f t="shared" si="12"/>
        <v>847.69014342353262</v>
      </c>
      <c r="E210" s="73">
        <f t="shared" si="13"/>
        <v>542.86953767481941</v>
      </c>
      <c r="F210" s="77">
        <f>IF('[1]Parametry kredytu'!$C$40=1,C210,C210*'[1]Parametry kredytu'!$H$19)</f>
        <v>1390.559681098352</v>
      </c>
    </row>
    <row r="211" spans="1:6" ht="16.5" thickBot="1" x14ac:dyDescent="0.3">
      <c r="A211" s="10">
        <f t="shared" si="14"/>
        <v>199</v>
      </c>
      <c r="B211" s="75">
        <f t="shared" si="15"/>
        <v>177663.4641370351</v>
      </c>
      <c r="C211" s="72">
        <f>IF(A211&lt;='Raty równe'!$D$10,$B$13*$H$3/(1-(1+$H$3)^-$D$10),0)</f>
        <v>1390.559681098352</v>
      </c>
      <c r="D211" s="76">
        <f t="shared" si="12"/>
        <v>850.26805043503987</v>
      </c>
      <c r="E211" s="73">
        <f t="shared" si="13"/>
        <v>540.29163066331216</v>
      </c>
      <c r="F211" s="77">
        <f>IF('[1]Parametry kredytu'!$C$40=1,C211,C211*'[1]Parametry kredytu'!$H$19)</f>
        <v>1390.559681098352</v>
      </c>
    </row>
    <row r="212" spans="1:6" ht="16.5" thickBot="1" x14ac:dyDescent="0.3">
      <c r="A212" s="10">
        <f t="shared" si="14"/>
        <v>200</v>
      </c>
      <c r="B212" s="75">
        <f t="shared" si="15"/>
        <v>176813.19608660007</v>
      </c>
      <c r="C212" s="72">
        <f>IF(A212&lt;='Raty równe'!$D$10,$B$13*$H$3/(1-(1+$H$3)^-$D$10),0)</f>
        <v>1390.559681098352</v>
      </c>
      <c r="D212" s="76">
        <f t="shared" si="12"/>
        <v>852.85379710896552</v>
      </c>
      <c r="E212" s="73">
        <f t="shared" si="13"/>
        <v>537.70588398938651</v>
      </c>
      <c r="F212" s="77">
        <f>IF('[1]Parametry kredytu'!$C$40=1,C212,C212*'[1]Parametry kredytu'!$H$19)</f>
        <v>1390.559681098352</v>
      </c>
    </row>
    <row r="213" spans="1:6" ht="16.5" thickBot="1" x14ac:dyDescent="0.3">
      <c r="A213" s="10">
        <f t="shared" si="14"/>
        <v>201</v>
      </c>
      <c r="B213" s="75">
        <f t="shared" si="15"/>
        <v>175960.34228949112</v>
      </c>
      <c r="C213" s="72">
        <f>IF(A213&lt;='Raty równe'!$D$10,$B$13*$H$3/(1-(1+$H$3)^-$D$10),0)</f>
        <v>1390.559681098352</v>
      </c>
      <c r="D213" s="76">
        <f t="shared" si="12"/>
        <v>855.44740728647491</v>
      </c>
      <c r="E213" s="73">
        <f t="shared" si="13"/>
        <v>535.11227381187712</v>
      </c>
      <c r="F213" s="77">
        <f>IF('[1]Parametry kredytu'!$C$40=1,C213,C213*'[1]Parametry kredytu'!$H$19)</f>
        <v>1390.559681098352</v>
      </c>
    </row>
    <row r="214" spans="1:6" ht="16.5" thickBot="1" x14ac:dyDescent="0.3">
      <c r="A214" s="10">
        <f t="shared" si="14"/>
        <v>202</v>
      </c>
      <c r="B214" s="75">
        <f t="shared" si="15"/>
        <v>175104.89488220465</v>
      </c>
      <c r="C214" s="72">
        <f>IF(A214&lt;='Raty równe'!$D$10,$B$13*$H$3/(1-(1+$H$3)^-$D$10),0)</f>
        <v>1390.559681098352</v>
      </c>
      <c r="D214" s="76">
        <f t="shared" si="12"/>
        <v>858.04890488123658</v>
      </c>
      <c r="E214" s="73">
        <f t="shared" si="13"/>
        <v>532.51077621711545</v>
      </c>
      <c r="F214" s="77">
        <f>IF('[1]Parametry kredytu'!$C$40=1,C214,C214*'[1]Parametry kredytu'!$H$19)</f>
        <v>1390.559681098352</v>
      </c>
    </row>
    <row r="215" spans="1:6" ht="16.5" thickBot="1" x14ac:dyDescent="0.3">
      <c r="A215" s="10">
        <f t="shared" si="14"/>
        <v>203</v>
      </c>
      <c r="B215" s="75">
        <f t="shared" si="15"/>
        <v>174246.84597732342</v>
      </c>
      <c r="C215" s="72">
        <f>IF(A215&lt;='Raty równe'!$D$10,$B$13*$H$3/(1-(1+$H$3)^-$D$10),0)</f>
        <v>1390.559681098352</v>
      </c>
      <c r="D215" s="76">
        <f t="shared" si="12"/>
        <v>860.65831387964249</v>
      </c>
      <c r="E215" s="73">
        <f t="shared" si="13"/>
        <v>529.90136721870954</v>
      </c>
      <c r="F215" s="77">
        <f>IF('[1]Parametry kredytu'!$C$40=1,C215,C215*'[1]Parametry kredytu'!$H$19)</f>
        <v>1390.559681098352</v>
      </c>
    </row>
    <row r="216" spans="1:6" ht="16.5" thickBot="1" x14ac:dyDescent="0.3">
      <c r="A216" s="10">
        <f t="shared" si="14"/>
        <v>204</v>
      </c>
      <c r="B216" s="75">
        <f t="shared" si="15"/>
        <v>173386.18766344376</v>
      </c>
      <c r="C216" s="72">
        <f>IF(A216&lt;='Raty równe'!$D$10,$B$13*$H$3/(1-(1+$H$3)^-$D$10),0)</f>
        <v>1390.559681098352</v>
      </c>
      <c r="D216" s="76">
        <f t="shared" si="12"/>
        <v>863.27565834102995</v>
      </c>
      <c r="E216" s="73">
        <f t="shared" si="13"/>
        <v>527.28402275732208</v>
      </c>
      <c r="F216" s="77">
        <f>IF('[1]Parametry kredytu'!$C$40=1,C216,C216*'[1]Parametry kredytu'!$H$19)</f>
        <v>1390.559681098352</v>
      </c>
    </row>
    <row r="217" spans="1:6" ht="16.5" thickBot="1" x14ac:dyDescent="0.3">
      <c r="A217" s="10">
        <f t="shared" si="14"/>
        <v>205</v>
      </c>
      <c r="B217" s="75">
        <f t="shared" si="15"/>
        <v>172522.91200510273</v>
      </c>
      <c r="C217" s="72">
        <f>IF(A217&lt;='Raty równe'!$D$10,$B$13*$H$3/(1-(1+$H$3)^-$D$10),0)</f>
        <v>1390.559681098352</v>
      </c>
      <c r="D217" s="76">
        <f t="shared" si="12"/>
        <v>865.90096239790262</v>
      </c>
      <c r="E217" s="73">
        <f t="shared" si="13"/>
        <v>524.65871870044941</v>
      </c>
      <c r="F217" s="77">
        <f>IF('[1]Parametry kredytu'!$C$40=1,C217,C217*'[1]Parametry kredytu'!$H$19)</f>
        <v>1390.559681098352</v>
      </c>
    </row>
    <row r="218" spans="1:6" ht="16.5" thickBot="1" x14ac:dyDescent="0.3">
      <c r="A218" s="10">
        <f t="shared" si="14"/>
        <v>206</v>
      </c>
      <c r="B218" s="75">
        <f t="shared" si="15"/>
        <v>171657.01104270483</v>
      </c>
      <c r="C218" s="72">
        <f>IF(A218&lt;='Raty równe'!$D$10,$B$13*$H$3/(1-(1+$H$3)^-$D$10),0)</f>
        <v>1390.559681098352</v>
      </c>
      <c r="D218" s="76">
        <f t="shared" si="12"/>
        <v>868.53425025615377</v>
      </c>
      <c r="E218" s="73">
        <f t="shared" si="13"/>
        <v>522.02543084219826</v>
      </c>
      <c r="F218" s="77">
        <f>IF('[1]Parametry kredytu'!$C$40=1,C218,C218*'[1]Parametry kredytu'!$H$19)</f>
        <v>1390.559681098352</v>
      </c>
    </row>
    <row r="219" spans="1:6" ht="16.5" thickBot="1" x14ac:dyDescent="0.3">
      <c r="A219" s="10">
        <f t="shared" si="14"/>
        <v>207</v>
      </c>
      <c r="B219" s="75">
        <f t="shared" si="15"/>
        <v>170788.4767924487</v>
      </c>
      <c r="C219" s="72">
        <f>IF(A219&lt;='Raty równe'!$D$10,$B$13*$H$3/(1-(1+$H$3)^-$D$10),0)</f>
        <v>1390.559681098352</v>
      </c>
      <c r="D219" s="76">
        <f t="shared" si="12"/>
        <v>871.17554619528892</v>
      </c>
      <c r="E219" s="73">
        <f t="shared" si="13"/>
        <v>519.38413490306311</v>
      </c>
      <c r="F219" s="77">
        <f>IF('[1]Parametry kredytu'!$C$40=1,C219,C219*'[1]Parametry kredytu'!$H$19)</f>
        <v>1390.559681098352</v>
      </c>
    </row>
    <row r="220" spans="1:6" ht="16.5" thickBot="1" x14ac:dyDescent="0.3">
      <c r="A220" s="10">
        <f t="shared" si="14"/>
        <v>208</v>
      </c>
      <c r="B220" s="75">
        <f t="shared" si="15"/>
        <v>169917.3012462534</v>
      </c>
      <c r="C220" s="72">
        <f>IF(A220&lt;='Raty równe'!$D$10,$B$13*$H$3/(1-(1+$H$3)^-$D$10),0)</f>
        <v>1390.559681098352</v>
      </c>
      <c r="D220" s="76">
        <f t="shared" si="12"/>
        <v>873.82487456864988</v>
      </c>
      <c r="E220" s="73">
        <f t="shared" si="13"/>
        <v>516.73480652970215</v>
      </c>
      <c r="F220" s="77">
        <f>IF('[1]Parametry kredytu'!$C$40=1,C220,C220*'[1]Parametry kredytu'!$H$19)</f>
        <v>1390.559681098352</v>
      </c>
    </row>
    <row r="221" spans="1:6" ht="16.5" thickBot="1" x14ac:dyDescent="0.3">
      <c r="A221" s="10">
        <f t="shared" si="14"/>
        <v>209</v>
      </c>
      <c r="B221" s="75">
        <f t="shared" si="15"/>
        <v>169043.47637168475</v>
      </c>
      <c r="C221" s="72">
        <f>IF(A221&lt;='Raty równe'!$D$10,$B$13*$H$3/(1-(1+$H$3)^-$D$10),0)</f>
        <v>1390.559681098352</v>
      </c>
      <c r="D221" s="76">
        <f t="shared" si="12"/>
        <v>876.48225980363952</v>
      </c>
      <c r="E221" s="73">
        <f t="shared" si="13"/>
        <v>514.07742129471251</v>
      </c>
      <c r="F221" s="77">
        <f>IF('[1]Parametry kredytu'!$C$40=1,C221,C221*'[1]Parametry kredytu'!$H$19)</f>
        <v>1390.559681098352</v>
      </c>
    </row>
    <row r="222" spans="1:6" ht="16.5" thickBot="1" x14ac:dyDescent="0.3">
      <c r="A222" s="10">
        <f t="shared" si="14"/>
        <v>210</v>
      </c>
      <c r="B222" s="75">
        <f t="shared" si="15"/>
        <v>168166.99411188113</v>
      </c>
      <c r="C222" s="72">
        <f>IF(A222&lt;='Raty równe'!$D$10,$B$13*$H$3/(1-(1+$H$3)^-$D$10),0)</f>
        <v>1390.559681098352</v>
      </c>
      <c r="D222" s="76">
        <f t="shared" si="12"/>
        <v>879.14772640194644</v>
      </c>
      <c r="E222" s="73">
        <f t="shared" si="13"/>
        <v>511.41195469640559</v>
      </c>
      <c r="F222" s="77">
        <f>IF('[1]Parametry kredytu'!$C$40=1,C222,C222*'[1]Parametry kredytu'!$H$19)</f>
        <v>1390.559681098352</v>
      </c>
    </row>
    <row r="223" spans="1:6" ht="16.5" thickBot="1" x14ac:dyDescent="0.3">
      <c r="A223" s="10">
        <f t="shared" si="14"/>
        <v>211</v>
      </c>
      <c r="B223" s="75">
        <f t="shared" si="15"/>
        <v>167287.84638547918</v>
      </c>
      <c r="C223" s="72">
        <f>IF(A223&lt;='Raty równe'!$D$10,$B$13*$H$3/(1-(1+$H$3)^-$D$10),0)</f>
        <v>1390.559681098352</v>
      </c>
      <c r="D223" s="76">
        <f t="shared" si="12"/>
        <v>881.82129893977162</v>
      </c>
      <c r="E223" s="73">
        <f t="shared" si="13"/>
        <v>508.73838215858046</v>
      </c>
      <c r="F223" s="77">
        <f>IF('[1]Parametry kredytu'!$C$40=1,C223,C223*'[1]Parametry kredytu'!$H$19)</f>
        <v>1390.559681098352</v>
      </c>
    </row>
    <row r="224" spans="1:6" ht="16.5" thickBot="1" x14ac:dyDescent="0.3">
      <c r="A224" s="10">
        <f t="shared" si="14"/>
        <v>212</v>
      </c>
      <c r="B224" s="75">
        <f t="shared" si="15"/>
        <v>166406.02508653942</v>
      </c>
      <c r="C224" s="72">
        <f>IF(A224&lt;='Raty równe'!$D$10,$B$13*$H$3/(1-(1+$H$3)^-$D$10),0)</f>
        <v>1390.559681098352</v>
      </c>
      <c r="D224" s="76">
        <f t="shared" si="12"/>
        <v>884.50300206805412</v>
      </c>
      <c r="E224" s="73">
        <f t="shared" si="13"/>
        <v>506.05667903029791</v>
      </c>
      <c r="F224" s="77">
        <f>IF('[1]Parametry kredytu'!$C$40=1,C224,C224*'[1]Parametry kredytu'!$H$19)</f>
        <v>1390.559681098352</v>
      </c>
    </row>
    <row r="225" spans="1:6" ht="16.5" thickBot="1" x14ac:dyDescent="0.3">
      <c r="A225" s="10">
        <f t="shared" si="14"/>
        <v>213</v>
      </c>
      <c r="B225" s="75">
        <f t="shared" si="15"/>
        <v>165521.52208447136</v>
      </c>
      <c r="C225" s="72">
        <f>IF(A225&lt;='Raty równe'!$D$10,$B$13*$H$3/(1-(1+$H$3)^-$D$10),0)</f>
        <v>1390.559681098352</v>
      </c>
      <c r="D225" s="76">
        <f t="shared" si="12"/>
        <v>887.19286051269933</v>
      </c>
      <c r="E225" s="73">
        <f t="shared" si="13"/>
        <v>503.36682058565265</v>
      </c>
      <c r="F225" s="77">
        <f>IF('[1]Parametry kredytu'!$C$40=1,C225,C225*'[1]Parametry kredytu'!$H$19)</f>
        <v>1390.559681098352</v>
      </c>
    </row>
    <row r="226" spans="1:6" ht="16.5" thickBot="1" x14ac:dyDescent="0.3">
      <c r="A226" s="10">
        <f t="shared" si="14"/>
        <v>214</v>
      </c>
      <c r="B226" s="75">
        <f t="shared" si="15"/>
        <v>164634.32922395866</v>
      </c>
      <c r="C226" s="72">
        <f>IF(A226&lt;='Raty równe'!$D$10,$B$13*$H$3/(1-(1+$H$3)^-$D$10),0)</f>
        <v>1390.559681098352</v>
      </c>
      <c r="D226" s="76">
        <f t="shared" si="12"/>
        <v>889.8908990748065</v>
      </c>
      <c r="E226" s="73">
        <f t="shared" si="13"/>
        <v>500.66878202354553</v>
      </c>
      <c r="F226" s="77">
        <f>IF('[1]Parametry kredytu'!$C$40=1,C226,C226*'[1]Parametry kredytu'!$H$19)</f>
        <v>1390.559681098352</v>
      </c>
    </row>
    <row r="227" spans="1:6" ht="16.5" thickBot="1" x14ac:dyDescent="0.3">
      <c r="A227" s="10">
        <f t="shared" si="14"/>
        <v>215</v>
      </c>
      <c r="B227" s="75">
        <f t="shared" si="15"/>
        <v>163744.43832488384</v>
      </c>
      <c r="C227" s="72">
        <f>IF(A227&lt;='Raty równe'!$D$10,$B$13*$H$3/(1-(1+$H$3)^-$D$10),0)</f>
        <v>1390.559681098352</v>
      </c>
      <c r="D227" s="76">
        <f t="shared" si="12"/>
        <v>892.59714263089711</v>
      </c>
      <c r="E227" s="73">
        <f t="shared" si="13"/>
        <v>497.96253846745492</v>
      </c>
      <c r="F227" s="77">
        <f>IF('[1]Parametry kredytu'!$C$40=1,C227,C227*'[1]Parametry kredytu'!$H$19)</f>
        <v>1390.559681098352</v>
      </c>
    </row>
    <row r="228" spans="1:6" ht="16.5" thickBot="1" x14ac:dyDescent="0.3">
      <c r="A228" s="10">
        <f t="shared" si="14"/>
        <v>216</v>
      </c>
      <c r="B228" s="75">
        <f t="shared" si="15"/>
        <v>162851.84118225295</v>
      </c>
      <c r="C228" s="72">
        <f>IF(A228&lt;='Raty równe'!$D$10,$B$13*$H$3/(1-(1+$H$3)^-$D$10),0)</f>
        <v>1390.559681098352</v>
      </c>
      <c r="D228" s="76">
        <f t="shared" si="12"/>
        <v>895.31161613314441</v>
      </c>
      <c r="E228" s="73">
        <f t="shared" si="13"/>
        <v>495.24806496520762</v>
      </c>
      <c r="F228" s="77">
        <f>IF('[1]Parametry kredytu'!$C$40=1,C228,C228*'[1]Parametry kredytu'!$H$19)</f>
        <v>1390.559681098352</v>
      </c>
    </row>
    <row r="229" spans="1:6" ht="16.5" thickBot="1" x14ac:dyDescent="0.3">
      <c r="A229" s="10">
        <f t="shared" si="14"/>
        <v>217</v>
      </c>
      <c r="B229" s="75">
        <f t="shared" si="15"/>
        <v>161956.5295661198</v>
      </c>
      <c r="C229" s="72">
        <f>IF(A229&lt;='Raty równe'!$D$10,$B$13*$H$3/(1-(1+$H$3)^-$D$10),0)</f>
        <v>1390.559681098352</v>
      </c>
      <c r="D229" s="76">
        <f t="shared" si="12"/>
        <v>898.0343446096042</v>
      </c>
      <c r="E229" s="73">
        <f t="shared" si="13"/>
        <v>492.52533648874783</v>
      </c>
      <c r="F229" s="77">
        <f>IF('[1]Parametry kredytu'!$C$40=1,C229,C229*'[1]Parametry kredytu'!$H$19)</f>
        <v>1390.559681098352</v>
      </c>
    </row>
    <row r="230" spans="1:6" ht="16.5" thickBot="1" x14ac:dyDescent="0.3">
      <c r="A230" s="10">
        <f t="shared" si="14"/>
        <v>218</v>
      </c>
      <c r="B230" s="75">
        <f t="shared" si="15"/>
        <v>161058.49522151021</v>
      </c>
      <c r="C230" s="72">
        <f>IF(A230&lt;='Raty równe'!$D$10,$B$13*$H$3/(1-(1+$H$3)^-$D$10),0)</f>
        <v>1390.559681098352</v>
      </c>
      <c r="D230" s="76">
        <f t="shared" si="12"/>
        <v>900.76535316444426</v>
      </c>
      <c r="E230" s="73">
        <f t="shared" si="13"/>
        <v>489.79432793390777</v>
      </c>
      <c r="F230" s="77">
        <f>IF('[1]Parametry kredytu'!$C$40=1,C230,C230*'[1]Parametry kredytu'!$H$19)</f>
        <v>1390.559681098352</v>
      </c>
    </row>
    <row r="231" spans="1:6" ht="16.5" thickBot="1" x14ac:dyDescent="0.3">
      <c r="A231" s="10">
        <f t="shared" si="14"/>
        <v>219</v>
      </c>
      <c r="B231" s="75">
        <f t="shared" si="15"/>
        <v>160157.72986834578</v>
      </c>
      <c r="C231" s="72">
        <f>IF(A231&lt;='Raty równe'!$D$10,$B$13*$H$3/(1-(1+$H$3)^-$D$10),0)</f>
        <v>1390.559681098352</v>
      </c>
      <c r="D231" s="76">
        <f t="shared" si="12"/>
        <v>903.50466697817717</v>
      </c>
      <c r="E231" s="73">
        <f t="shared" si="13"/>
        <v>487.05501412017486</v>
      </c>
      <c r="F231" s="77">
        <f>IF('[1]Parametry kredytu'!$C$40=1,C231,C231*'[1]Parametry kredytu'!$H$19)</f>
        <v>1390.559681098352</v>
      </c>
    </row>
    <row r="232" spans="1:6" ht="16.5" thickBot="1" x14ac:dyDescent="0.3">
      <c r="A232" s="10">
        <f t="shared" si="14"/>
        <v>220</v>
      </c>
      <c r="B232" s="75">
        <f t="shared" si="15"/>
        <v>159254.2252013676</v>
      </c>
      <c r="C232" s="72">
        <f>IF(A232&lt;='Raty równe'!$D$10,$B$13*$H$3/(1-(1+$H$3)^-$D$10),0)</f>
        <v>1390.559681098352</v>
      </c>
      <c r="D232" s="76">
        <f t="shared" si="12"/>
        <v>906.25231130789166</v>
      </c>
      <c r="E232" s="73">
        <f t="shared" si="13"/>
        <v>484.30736979046043</v>
      </c>
      <c r="F232" s="77">
        <f>IF('[1]Parametry kredytu'!$C$40=1,C232,C232*'[1]Parametry kredytu'!$H$19)</f>
        <v>1390.559681098352</v>
      </c>
    </row>
    <row r="233" spans="1:6" ht="16.5" thickBot="1" x14ac:dyDescent="0.3">
      <c r="A233" s="10">
        <f t="shared" si="14"/>
        <v>221</v>
      </c>
      <c r="B233" s="75">
        <f t="shared" si="15"/>
        <v>158347.97289005973</v>
      </c>
      <c r="C233" s="72">
        <f>IF(A233&lt;='Raty równe'!$D$10,$B$13*$H$3/(1-(1+$H$3)^-$D$10),0)</f>
        <v>1390.559681098352</v>
      </c>
      <c r="D233" s="76">
        <f t="shared" si="12"/>
        <v>909.00831148748546</v>
      </c>
      <c r="E233" s="73">
        <f t="shared" si="13"/>
        <v>481.55136961086657</v>
      </c>
      <c r="F233" s="77">
        <f>IF('[1]Parametry kredytu'!$C$40=1,C233,C233*'[1]Parametry kredytu'!$H$19)</f>
        <v>1390.559681098352</v>
      </c>
    </row>
    <row r="234" spans="1:6" ht="16.5" thickBot="1" x14ac:dyDescent="0.3">
      <c r="A234" s="10">
        <f t="shared" si="14"/>
        <v>222</v>
      </c>
      <c r="B234" s="75">
        <f t="shared" si="15"/>
        <v>157438.96457857225</v>
      </c>
      <c r="C234" s="72">
        <f>IF(A234&lt;='Raty równe'!$D$10,$B$13*$H$3/(1-(1+$H$3)^-$D$10),0)</f>
        <v>1390.559681098352</v>
      </c>
      <c r="D234" s="76">
        <f t="shared" si="12"/>
        <v>911.77269292789947</v>
      </c>
      <c r="E234" s="73">
        <f t="shared" si="13"/>
        <v>478.78698817045256</v>
      </c>
      <c r="F234" s="77">
        <f>IF('[1]Parametry kredytu'!$C$40=1,C234,C234*'[1]Parametry kredytu'!$H$19)</f>
        <v>1390.559681098352</v>
      </c>
    </row>
    <row r="235" spans="1:6" ht="16.5" thickBot="1" x14ac:dyDescent="0.3">
      <c r="A235" s="10">
        <f t="shared" si="14"/>
        <v>223</v>
      </c>
      <c r="B235" s="75">
        <f t="shared" si="15"/>
        <v>156527.19188564437</v>
      </c>
      <c r="C235" s="72">
        <f>IF(A235&lt;='Raty równe'!$D$10,$B$13*$H$3/(1-(1+$H$3)^-$D$10),0)</f>
        <v>1390.559681098352</v>
      </c>
      <c r="D235" s="76">
        <f t="shared" si="12"/>
        <v>914.5454811173513</v>
      </c>
      <c r="E235" s="73">
        <f t="shared" si="13"/>
        <v>476.01419998100067</v>
      </c>
      <c r="F235" s="77">
        <f>IF('[1]Parametry kredytu'!$C$40=1,C235,C235*'[1]Parametry kredytu'!$H$19)</f>
        <v>1390.559681098352</v>
      </c>
    </row>
    <row r="236" spans="1:6" ht="16.5" thickBot="1" x14ac:dyDescent="0.3">
      <c r="A236" s="10">
        <f t="shared" si="14"/>
        <v>224</v>
      </c>
      <c r="B236" s="75">
        <f t="shared" si="15"/>
        <v>155612.64640452701</v>
      </c>
      <c r="C236" s="72">
        <f>IF(A236&lt;='Raty równe'!$D$10,$B$13*$H$3/(1-(1+$H$3)^-$D$10),0)</f>
        <v>1390.559681098352</v>
      </c>
      <c r="D236" s="76">
        <f t="shared" si="12"/>
        <v>917.32670162157137</v>
      </c>
      <c r="E236" s="73">
        <f t="shared" si="13"/>
        <v>473.23297947678071</v>
      </c>
      <c r="F236" s="77">
        <f>IF('[1]Parametry kredytu'!$C$40=1,C236,C236*'[1]Parametry kredytu'!$H$19)</f>
        <v>1390.559681098352</v>
      </c>
    </row>
    <row r="237" spans="1:6" ht="16.5" thickBot="1" x14ac:dyDescent="0.3">
      <c r="A237" s="10">
        <f t="shared" si="14"/>
        <v>225</v>
      </c>
      <c r="B237" s="75">
        <f t="shared" si="15"/>
        <v>154695.31970290543</v>
      </c>
      <c r="C237" s="72">
        <f>IF(A237&lt;='Raty równe'!$D$10,$B$13*$H$3/(1-(1+$H$3)^-$D$10),0)</f>
        <v>1390.559681098352</v>
      </c>
      <c r="D237" s="76">
        <f t="shared" si="12"/>
        <v>920.1163800840369</v>
      </c>
      <c r="E237" s="73">
        <f t="shared" si="13"/>
        <v>470.44330101431513</v>
      </c>
      <c r="F237" s="77">
        <f>IF('[1]Parametry kredytu'!$C$40=1,C237,C237*'[1]Parametry kredytu'!$H$19)</f>
        <v>1390.559681098352</v>
      </c>
    </row>
    <row r="238" spans="1:6" ht="16.5" thickBot="1" x14ac:dyDescent="0.3">
      <c r="A238" s="10">
        <f t="shared" si="14"/>
        <v>226</v>
      </c>
      <c r="B238" s="75">
        <f t="shared" si="15"/>
        <v>153775.20332282138</v>
      </c>
      <c r="C238" s="72">
        <f>IF(A238&lt;='Raty równe'!$D$10,$B$13*$H$3/(1-(1+$H$3)^-$D$10),0)</f>
        <v>1390.559681098352</v>
      </c>
      <c r="D238" s="76">
        <f t="shared" si="12"/>
        <v>922.9145422262103</v>
      </c>
      <c r="E238" s="73">
        <f t="shared" si="13"/>
        <v>467.64513887214173</v>
      </c>
      <c r="F238" s="77">
        <f>IF('[1]Parametry kredytu'!$C$40=1,C238,C238*'[1]Parametry kredytu'!$H$19)</f>
        <v>1390.559681098352</v>
      </c>
    </row>
    <row r="239" spans="1:6" ht="16.5" thickBot="1" x14ac:dyDescent="0.3">
      <c r="A239" s="10">
        <f t="shared" si="14"/>
        <v>227</v>
      </c>
      <c r="B239" s="75">
        <f t="shared" si="15"/>
        <v>152852.28878059518</v>
      </c>
      <c r="C239" s="72">
        <f>IF(A239&lt;='Raty równe'!$D$10,$B$13*$H$3/(1-(1+$H$3)^-$D$10),0)</f>
        <v>1390.559681098352</v>
      </c>
      <c r="D239" s="76">
        <f t="shared" si="12"/>
        <v>925.72121384777495</v>
      </c>
      <c r="E239" s="73">
        <f t="shared" si="13"/>
        <v>464.83846725057708</v>
      </c>
      <c r="F239" s="77">
        <f>IF('[1]Parametry kredytu'!$C$40=1,C239,C239*'[1]Parametry kredytu'!$H$19)</f>
        <v>1390.559681098352</v>
      </c>
    </row>
    <row r="240" spans="1:6" ht="16.5" thickBot="1" x14ac:dyDescent="0.3">
      <c r="A240" s="10">
        <f t="shared" si="14"/>
        <v>228</v>
      </c>
      <c r="B240" s="75">
        <f t="shared" si="15"/>
        <v>151926.5675667474</v>
      </c>
      <c r="C240" s="72">
        <f>IF(A240&lt;='Raty równe'!$D$10,$B$13*$H$3/(1-(1+$H$3)^-$D$10),0)</f>
        <v>1390.559681098352</v>
      </c>
      <c r="D240" s="76">
        <f t="shared" si="12"/>
        <v>928.53642082687361</v>
      </c>
      <c r="E240" s="73">
        <f t="shared" si="13"/>
        <v>462.02326027147836</v>
      </c>
      <c r="F240" s="77">
        <f>IF('[1]Parametry kredytu'!$C$40=1,C240,C240*'[1]Parametry kredytu'!$H$19)</f>
        <v>1390.559681098352</v>
      </c>
    </row>
    <row r="241" spans="1:6" ht="16.5" thickBot="1" x14ac:dyDescent="0.3">
      <c r="A241" s="10">
        <f t="shared" si="14"/>
        <v>229</v>
      </c>
      <c r="B241" s="75">
        <f t="shared" si="15"/>
        <v>150998.03114592051</v>
      </c>
      <c r="C241" s="72">
        <f>IF(A241&lt;='Raty równe'!$D$10,$B$13*$H$3/(1-(1+$H$3)^-$D$10),0)</f>
        <v>1390.559681098352</v>
      </c>
      <c r="D241" s="76">
        <f t="shared" si="12"/>
        <v>931.36018912034729</v>
      </c>
      <c r="E241" s="73">
        <f t="shared" si="13"/>
        <v>459.1994919780048</v>
      </c>
      <c r="F241" s="77">
        <f>IF('[1]Parametry kredytu'!$C$40=1,C241,C241*'[1]Parametry kredytu'!$H$19)</f>
        <v>1390.559681098352</v>
      </c>
    </row>
    <row r="242" spans="1:6" ht="16.5" thickBot="1" x14ac:dyDescent="0.3">
      <c r="A242" s="10">
        <f t="shared" si="14"/>
        <v>230</v>
      </c>
      <c r="B242" s="75">
        <f t="shared" si="15"/>
        <v>150066.67095680017</v>
      </c>
      <c r="C242" s="72">
        <f>IF(A242&lt;='Raty równe'!$D$10,$B$13*$H$3/(1-(1+$H$3)^-$D$10),0)</f>
        <v>1390.559681098352</v>
      </c>
      <c r="D242" s="76">
        <f t="shared" si="12"/>
        <v>934.1925447639735</v>
      </c>
      <c r="E242" s="73">
        <f t="shared" si="13"/>
        <v>456.36713633437859</v>
      </c>
      <c r="F242" s="77">
        <f>IF('[1]Parametry kredytu'!$C$40=1,C242,C242*'[1]Parametry kredytu'!$H$19)</f>
        <v>1390.559681098352</v>
      </c>
    </row>
    <row r="243" spans="1:6" ht="16.5" thickBot="1" x14ac:dyDescent="0.3">
      <c r="A243" s="10">
        <f t="shared" si="14"/>
        <v>231</v>
      </c>
      <c r="B243" s="75">
        <f t="shared" si="15"/>
        <v>149132.4784120362</v>
      </c>
      <c r="C243" s="72">
        <f>IF(A243&lt;='Raty równe'!$D$10,$B$13*$H$3/(1-(1+$H$3)^-$D$10),0)</f>
        <v>1390.559681098352</v>
      </c>
      <c r="D243" s="76">
        <f t="shared" si="12"/>
        <v>937.03351387270766</v>
      </c>
      <c r="E243" s="73">
        <f t="shared" si="13"/>
        <v>453.52616722564437</v>
      </c>
      <c r="F243" s="77">
        <f>IF('[1]Parametry kredytu'!$C$40=1,C243,C243*'[1]Parametry kredytu'!$H$19)</f>
        <v>1390.559681098352</v>
      </c>
    </row>
    <row r="244" spans="1:6" ht="16.5" thickBot="1" x14ac:dyDescent="0.3">
      <c r="A244" s="10">
        <f t="shared" si="14"/>
        <v>232</v>
      </c>
      <c r="B244" s="75">
        <f t="shared" si="15"/>
        <v>148195.44489816349</v>
      </c>
      <c r="C244" s="72">
        <f>IF(A244&lt;='Raty równe'!$D$10,$B$13*$H$3/(1-(1+$H$3)^-$D$10),0)</f>
        <v>1390.559681098352</v>
      </c>
      <c r="D244" s="76">
        <f t="shared" si="12"/>
        <v>939.88312264092338</v>
      </c>
      <c r="E244" s="73">
        <f t="shared" si="13"/>
        <v>450.67655845742865</v>
      </c>
      <c r="F244" s="77">
        <f>IF('[1]Parametry kredytu'!$C$40=1,C244,C244*'[1]Parametry kredytu'!$H$19)</f>
        <v>1390.559681098352</v>
      </c>
    </row>
    <row r="245" spans="1:6" ht="16.5" thickBot="1" x14ac:dyDescent="0.3">
      <c r="A245" s="10">
        <f t="shared" si="14"/>
        <v>233</v>
      </c>
      <c r="B245" s="75">
        <f t="shared" si="15"/>
        <v>147255.56177552257</v>
      </c>
      <c r="C245" s="72">
        <f>IF(A245&lt;='Raty równe'!$D$10,$B$13*$H$3/(1-(1+$H$3)^-$D$10),0)</f>
        <v>1390.559681098352</v>
      </c>
      <c r="D245" s="76">
        <f t="shared" si="12"/>
        <v>942.74139734265327</v>
      </c>
      <c r="E245" s="73">
        <f t="shared" si="13"/>
        <v>447.81828375569876</v>
      </c>
      <c r="F245" s="77">
        <f>IF('[1]Parametry kredytu'!$C$40=1,C245,C245*'[1]Parametry kredytu'!$H$19)</f>
        <v>1390.559681098352</v>
      </c>
    </row>
    <row r="246" spans="1:6" ht="16.5" thickBot="1" x14ac:dyDescent="0.3">
      <c r="A246" s="10">
        <f t="shared" si="14"/>
        <v>234</v>
      </c>
      <c r="B246" s="75">
        <f t="shared" si="15"/>
        <v>146312.82037817992</v>
      </c>
      <c r="C246" s="72">
        <f>IF(A246&lt;='Raty równe'!$D$10,$B$13*$H$3/(1-(1+$H$3)^-$D$10),0)</f>
        <v>1390.559681098352</v>
      </c>
      <c r="D246" s="76">
        <f t="shared" si="12"/>
        <v>945.60836433183226</v>
      </c>
      <c r="E246" s="73">
        <f t="shared" si="13"/>
        <v>444.95131676651971</v>
      </c>
      <c r="F246" s="77">
        <f>IF('[1]Parametry kredytu'!$C$40=1,C246,C246*'[1]Parametry kredytu'!$H$19)</f>
        <v>1390.559681098352</v>
      </c>
    </row>
    <row r="247" spans="1:6" ht="16.5" thickBot="1" x14ac:dyDescent="0.3">
      <c r="A247" s="10">
        <f t="shared" si="14"/>
        <v>235</v>
      </c>
      <c r="B247" s="75">
        <f t="shared" si="15"/>
        <v>145367.2120138481</v>
      </c>
      <c r="C247" s="72">
        <f>IF(A247&lt;='Raty równe'!$D$10,$B$13*$H$3/(1-(1+$H$3)^-$D$10),0)</f>
        <v>1390.559681098352</v>
      </c>
      <c r="D247" s="76">
        <f t="shared" si="12"/>
        <v>948.48405004254005</v>
      </c>
      <c r="E247" s="73">
        <f t="shared" si="13"/>
        <v>442.07563105581204</v>
      </c>
      <c r="F247" s="77">
        <f>IF('[1]Parametry kredytu'!$C$40=1,C247,C247*'[1]Parametry kredytu'!$H$19)</f>
        <v>1390.559681098352</v>
      </c>
    </row>
    <row r="248" spans="1:6" ht="16.5" thickBot="1" x14ac:dyDescent="0.3">
      <c r="A248" s="10">
        <f t="shared" si="14"/>
        <v>236</v>
      </c>
      <c r="B248" s="75">
        <f t="shared" si="15"/>
        <v>144418.72796380555</v>
      </c>
      <c r="C248" s="72">
        <f>IF(A248&lt;='Raty równe'!$D$10,$B$13*$H$3/(1-(1+$H$3)^-$D$10),0)</f>
        <v>1390.559681098352</v>
      </c>
      <c r="D248" s="76">
        <f t="shared" si="12"/>
        <v>951.36848098924474</v>
      </c>
      <c r="E248" s="73">
        <f t="shared" si="13"/>
        <v>439.19120010910723</v>
      </c>
      <c r="F248" s="77">
        <f>IF('[1]Parametry kredytu'!$C$40=1,C248,C248*'[1]Parametry kredytu'!$H$19)</f>
        <v>1390.559681098352</v>
      </c>
    </row>
    <row r="249" spans="1:6" ht="16.5" thickBot="1" x14ac:dyDescent="0.3">
      <c r="A249" s="10">
        <f t="shared" si="14"/>
        <v>237</v>
      </c>
      <c r="B249" s="75">
        <f t="shared" si="15"/>
        <v>143467.3594828163</v>
      </c>
      <c r="C249" s="72">
        <f>IF(A249&lt;='Raty równe'!$D$10,$B$13*$H$3/(1-(1+$H$3)^-$D$10),0)</f>
        <v>1390.559681098352</v>
      </c>
      <c r="D249" s="76">
        <f t="shared" si="12"/>
        <v>954.26168376704777</v>
      </c>
      <c r="E249" s="73">
        <f t="shared" si="13"/>
        <v>436.29799733130432</v>
      </c>
      <c r="F249" s="77">
        <f>IF('[1]Parametry kredytu'!$C$40=1,C249,C249*'[1]Parametry kredytu'!$H$19)</f>
        <v>1390.559681098352</v>
      </c>
    </row>
    <row r="250" spans="1:6" ht="16.5" thickBot="1" x14ac:dyDescent="0.3">
      <c r="A250" s="10">
        <f t="shared" si="14"/>
        <v>238</v>
      </c>
      <c r="B250" s="75">
        <f t="shared" si="15"/>
        <v>142513.09779904925</v>
      </c>
      <c r="C250" s="72">
        <f>IF(A250&lt;='Raty równe'!$D$10,$B$13*$H$3/(1-(1+$H$3)^-$D$10),0)</f>
        <v>1390.559681098352</v>
      </c>
      <c r="D250" s="76">
        <f t="shared" si="12"/>
        <v>957.16368505192827</v>
      </c>
      <c r="E250" s="73">
        <f t="shared" si="13"/>
        <v>433.39599604642376</v>
      </c>
      <c r="F250" s="77">
        <f>IF('[1]Parametry kredytu'!$C$40=1,C250,C250*'[1]Parametry kredytu'!$H$19)</f>
        <v>1390.559681098352</v>
      </c>
    </row>
    <row r="251" spans="1:6" ht="16.5" thickBot="1" x14ac:dyDescent="0.3">
      <c r="A251" s="10">
        <f t="shared" si="14"/>
        <v>239</v>
      </c>
      <c r="B251" s="75">
        <f t="shared" si="15"/>
        <v>141555.93411399733</v>
      </c>
      <c r="C251" s="72">
        <f>IF(A251&lt;='Raty równe'!$D$10,$B$13*$H$3/(1-(1+$H$3)^-$D$10),0)</f>
        <v>1390.559681098352</v>
      </c>
      <c r="D251" s="76">
        <f t="shared" si="12"/>
        <v>960.07451160099026</v>
      </c>
      <c r="E251" s="73">
        <f t="shared" si="13"/>
        <v>430.48516949736171</v>
      </c>
      <c r="F251" s="77">
        <f>IF('[1]Parametry kredytu'!$C$40=1,C251,C251*'[1]Parametry kredytu'!$H$19)</f>
        <v>1390.559681098352</v>
      </c>
    </row>
    <row r="252" spans="1:6" ht="16.5" thickBot="1" x14ac:dyDescent="0.3">
      <c r="A252" s="10">
        <f t="shared" si="14"/>
        <v>240</v>
      </c>
      <c r="B252" s="75">
        <f t="shared" si="15"/>
        <v>140595.85960239635</v>
      </c>
      <c r="C252" s="72">
        <f>IF(A252&lt;='Raty równe'!$D$10,$B$13*$H$3/(1-(1+$H$3)^-$D$10),0)</f>
        <v>1390.559681098352</v>
      </c>
      <c r="D252" s="76">
        <f t="shared" si="12"/>
        <v>962.99419025270845</v>
      </c>
      <c r="E252" s="73">
        <f t="shared" si="13"/>
        <v>427.56549084564364</v>
      </c>
      <c r="F252" s="77">
        <f>IF('[1]Parametry kredytu'!$C$40=1,C252,C252*'[1]Parametry kredytu'!$H$19)</f>
        <v>1390.559681098352</v>
      </c>
    </row>
    <row r="253" spans="1:6" ht="16.5" thickBot="1" x14ac:dyDescent="0.3">
      <c r="A253" s="10">
        <f t="shared" si="14"/>
        <v>241</v>
      </c>
      <c r="B253" s="75">
        <f t="shared" si="15"/>
        <v>139632.86541214364</v>
      </c>
      <c r="C253" s="72">
        <f>IF(A253&lt;='Raty równe'!$D$10,$B$13*$H$3/(1-(1+$H$3)^-$D$10),0)</f>
        <v>1390.559681098352</v>
      </c>
      <c r="D253" s="76">
        <f t="shared" si="12"/>
        <v>965.92274792717535</v>
      </c>
      <c r="E253" s="73">
        <f t="shared" si="13"/>
        <v>424.63693317117662</v>
      </c>
      <c r="F253" s="77">
        <f>IF('[1]Parametry kredytu'!$C$40=1,C253,C253*'[1]Parametry kredytu'!$H$19)</f>
        <v>1390.559681098352</v>
      </c>
    </row>
    <row r="254" spans="1:6" ht="16.5" thickBot="1" x14ac:dyDescent="0.3">
      <c r="A254" s="10">
        <f t="shared" si="14"/>
        <v>242</v>
      </c>
      <c r="B254" s="75">
        <f t="shared" si="15"/>
        <v>138666.94266421648</v>
      </c>
      <c r="C254" s="72">
        <f>IF(A254&lt;='Raty równe'!$D$10,$B$13*$H$3/(1-(1+$H$3)^-$D$10),0)</f>
        <v>1390.559681098352</v>
      </c>
      <c r="D254" s="76">
        <f t="shared" si="12"/>
        <v>968.8602116263512</v>
      </c>
      <c r="E254" s="73">
        <f t="shared" si="13"/>
        <v>421.69946947200083</v>
      </c>
      <c r="F254" s="77">
        <f>IF('[1]Parametry kredytu'!$C$40=1,C254,C254*'[1]Parametry kredytu'!$H$19)</f>
        <v>1390.559681098352</v>
      </c>
    </row>
    <row r="255" spans="1:6" ht="16.5" thickBot="1" x14ac:dyDescent="0.3">
      <c r="A255" s="10">
        <f t="shared" si="14"/>
        <v>243</v>
      </c>
      <c r="B255" s="75">
        <f t="shared" si="15"/>
        <v>137698.08245259011</v>
      </c>
      <c r="C255" s="72">
        <f>IF(A255&lt;='Raty równe'!$D$10,$B$13*$H$3/(1-(1+$H$3)^-$D$10),0)</f>
        <v>1390.559681098352</v>
      </c>
      <c r="D255" s="76">
        <f t="shared" si="12"/>
        <v>971.80660843431087</v>
      </c>
      <c r="E255" s="73">
        <f t="shared" si="13"/>
        <v>418.75307266404121</v>
      </c>
      <c r="F255" s="77">
        <f>IF('[1]Parametry kredytu'!$C$40=1,C255,C255*'[1]Parametry kredytu'!$H$19)</f>
        <v>1390.559681098352</v>
      </c>
    </row>
    <row r="256" spans="1:6" ht="16.5" thickBot="1" x14ac:dyDescent="0.3">
      <c r="A256" s="10">
        <f t="shared" si="14"/>
        <v>244</v>
      </c>
      <c r="B256" s="75">
        <f t="shared" si="15"/>
        <v>136726.27584415581</v>
      </c>
      <c r="C256" s="72">
        <f>IF(A256&lt;='Raty równe'!$D$10,$B$13*$H$3/(1-(1+$H$3)^-$D$10),0)</f>
        <v>1390.559681098352</v>
      </c>
      <c r="D256" s="76">
        <f t="shared" si="12"/>
        <v>974.76196551749467</v>
      </c>
      <c r="E256" s="73">
        <f t="shared" si="13"/>
        <v>415.79771558085741</v>
      </c>
      <c r="F256" s="77">
        <f>IF('[1]Parametry kredytu'!$C$40=1,C256,C256*'[1]Parametry kredytu'!$H$19)</f>
        <v>1390.559681098352</v>
      </c>
    </row>
    <row r="257" spans="1:6" ht="16.5" thickBot="1" x14ac:dyDescent="0.3">
      <c r="A257" s="10">
        <f t="shared" si="14"/>
        <v>245</v>
      </c>
      <c r="B257" s="75">
        <f t="shared" si="15"/>
        <v>135751.5138786383</v>
      </c>
      <c r="C257" s="72">
        <f>IF(A257&lt;='Raty równe'!$D$10,$B$13*$H$3/(1-(1+$H$3)^-$D$10),0)</f>
        <v>1390.559681098352</v>
      </c>
      <c r="D257" s="76">
        <f t="shared" si="12"/>
        <v>977.7263101249589</v>
      </c>
      <c r="E257" s="73">
        <f t="shared" si="13"/>
        <v>412.83337097339313</v>
      </c>
      <c r="F257" s="77">
        <f>IF('[1]Parametry kredytu'!$C$40=1,C257,C257*'[1]Parametry kredytu'!$H$19)</f>
        <v>1390.559681098352</v>
      </c>
    </row>
    <row r="258" spans="1:6" ht="16.5" thickBot="1" x14ac:dyDescent="0.3">
      <c r="A258" s="10">
        <f t="shared" si="14"/>
        <v>246</v>
      </c>
      <c r="B258" s="75">
        <f t="shared" si="15"/>
        <v>134773.78756851333</v>
      </c>
      <c r="C258" s="72">
        <f>IF(A258&lt;='Raty równe'!$D$10,$B$13*$H$3/(1-(1+$H$3)^-$D$10),0)</f>
        <v>1390.559681098352</v>
      </c>
      <c r="D258" s="76">
        <f t="shared" si="12"/>
        <v>980.69966958862665</v>
      </c>
      <c r="E258" s="73">
        <f t="shared" si="13"/>
        <v>409.86001150972544</v>
      </c>
      <c r="F258" s="77">
        <f>IF('[1]Parametry kredytu'!$C$40=1,C258,C258*'[1]Parametry kredytu'!$H$19)</f>
        <v>1390.559681098352</v>
      </c>
    </row>
    <row r="259" spans="1:6" ht="16.5" thickBot="1" x14ac:dyDescent="0.3">
      <c r="A259" s="10">
        <f t="shared" si="14"/>
        <v>247</v>
      </c>
      <c r="B259" s="75">
        <f t="shared" si="15"/>
        <v>133793.08789892471</v>
      </c>
      <c r="C259" s="72">
        <f>IF(A259&lt;='Raty równe'!$D$10,$B$13*$H$3/(1-(1+$H$3)^-$D$10),0)</f>
        <v>1390.559681098352</v>
      </c>
      <c r="D259" s="76">
        <f t="shared" si="12"/>
        <v>983.68207132353984</v>
      </c>
      <c r="E259" s="73">
        <f t="shared" si="13"/>
        <v>406.87760977481219</v>
      </c>
      <c r="F259" s="77">
        <f>IF('[1]Parametry kredytu'!$C$40=1,C259,C259*'[1]Parametry kredytu'!$H$19)</f>
        <v>1390.559681098352</v>
      </c>
    </row>
    <row r="260" spans="1:6" ht="16.5" thickBot="1" x14ac:dyDescent="0.3">
      <c r="A260" s="10">
        <f t="shared" si="14"/>
        <v>248</v>
      </c>
      <c r="B260" s="75">
        <f t="shared" si="15"/>
        <v>132809.40582760118</v>
      </c>
      <c r="C260" s="72">
        <f>IF(A260&lt;='Raty równe'!$D$10,$B$13*$H$3/(1-(1+$H$3)^-$D$10),0)</f>
        <v>1390.559681098352</v>
      </c>
      <c r="D260" s="76">
        <f t="shared" si="12"/>
        <v>986.67354282811289</v>
      </c>
      <c r="E260" s="73">
        <f t="shared" si="13"/>
        <v>403.8861382702392</v>
      </c>
      <c r="F260" s="77">
        <f>IF('[1]Parametry kredytu'!$C$40=1,C260,C260*'[1]Parametry kredytu'!$H$19)</f>
        <v>1390.559681098352</v>
      </c>
    </row>
    <row r="261" spans="1:6" ht="16.5" thickBot="1" x14ac:dyDescent="0.3">
      <c r="A261" s="10">
        <f t="shared" si="14"/>
        <v>249</v>
      </c>
      <c r="B261" s="75">
        <f t="shared" si="15"/>
        <v>131822.73228477305</v>
      </c>
      <c r="C261" s="72">
        <f>IF(A261&lt;='Raty równe'!$D$10,$B$13*$H$3/(1-(1+$H$3)^-$D$10),0)</f>
        <v>1390.559681098352</v>
      </c>
      <c r="D261" s="76">
        <f t="shared" si="12"/>
        <v>989.67411168438468</v>
      </c>
      <c r="E261" s="73">
        <f t="shared" si="13"/>
        <v>400.88556941396735</v>
      </c>
      <c r="F261" s="77">
        <f>IF('[1]Parametry kredytu'!$C$40=1,C261,C261*'[1]Parametry kredytu'!$H$19)</f>
        <v>1390.559681098352</v>
      </c>
    </row>
    <row r="262" spans="1:6" ht="16.5" thickBot="1" x14ac:dyDescent="0.3">
      <c r="A262" s="10">
        <f t="shared" si="14"/>
        <v>250</v>
      </c>
      <c r="B262" s="75">
        <f t="shared" si="15"/>
        <v>130833.05817308866</v>
      </c>
      <c r="C262" s="72">
        <f>IF(A262&lt;='Raty równe'!$D$10,$B$13*$H$3/(1-(1+$H$3)^-$D$10),0)</f>
        <v>1390.559681098352</v>
      </c>
      <c r="D262" s="76">
        <f t="shared" si="12"/>
        <v>992.68380555827412</v>
      </c>
      <c r="E262" s="73">
        <f t="shared" si="13"/>
        <v>397.87587554007786</v>
      </c>
      <c r="F262" s="77">
        <f>IF('[1]Parametry kredytu'!$C$40=1,C262,C262*'[1]Parametry kredytu'!$H$19)</f>
        <v>1390.559681098352</v>
      </c>
    </row>
    <row r="263" spans="1:6" ht="16.5" thickBot="1" x14ac:dyDescent="0.3">
      <c r="A263" s="10">
        <f t="shared" si="14"/>
        <v>251</v>
      </c>
      <c r="B263" s="75">
        <f t="shared" si="15"/>
        <v>129840.37436753038</v>
      </c>
      <c r="C263" s="72">
        <f>IF(A263&lt;='Raty równe'!$D$10,$B$13*$H$3/(1-(1+$H$3)^-$D$10),0)</f>
        <v>1390.559681098352</v>
      </c>
      <c r="D263" s="76">
        <f t="shared" si="12"/>
        <v>995.70265219983503</v>
      </c>
      <c r="E263" s="73">
        <f t="shared" si="13"/>
        <v>394.857028898517</v>
      </c>
      <c r="F263" s="77">
        <f>IF('[1]Parametry kredytu'!$C$40=1,C263,C263*'[1]Parametry kredytu'!$H$19)</f>
        <v>1390.559681098352</v>
      </c>
    </row>
    <row r="264" spans="1:6" ht="16.5" thickBot="1" x14ac:dyDescent="0.3">
      <c r="A264" s="10">
        <f t="shared" si="14"/>
        <v>252</v>
      </c>
      <c r="B264" s="75">
        <f t="shared" si="15"/>
        <v>128844.67171533055</v>
      </c>
      <c r="C264" s="72">
        <f>IF(A264&lt;='Raty równe'!$D$10,$B$13*$H$3/(1-(1+$H$3)^-$D$10),0)</f>
        <v>1390.559681098352</v>
      </c>
      <c r="D264" s="76">
        <f t="shared" si="12"/>
        <v>998.73067944351124</v>
      </c>
      <c r="E264" s="73">
        <f t="shared" si="13"/>
        <v>391.82900165484085</v>
      </c>
      <c r="F264" s="77">
        <f>IF('[1]Parametry kredytu'!$C$40=1,C264,C264*'[1]Parametry kredytu'!$H$19)</f>
        <v>1390.559681098352</v>
      </c>
    </row>
    <row r="265" spans="1:6" ht="16.5" thickBot="1" x14ac:dyDescent="0.3">
      <c r="A265" s="10">
        <f t="shared" si="14"/>
        <v>253</v>
      </c>
      <c r="B265" s="75">
        <f t="shared" si="15"/>
        <v>127845.94103588704</v>
      </c>
      <c r="C265" s="72">
        <f>IF(A265&lt;='Raty równe'!$D$10,$B$13*$H$3/(1-(1+$H$3)^-$D$10),0)</f>
        <v>1390.559681098352</v>
      </c>
      <c r="D265" s="76">
        <f t="shared" si="12"/>
        <v>1001.7679152083942</v>
      </c>
      <c r="E265" s="73">
        <f t="shared" si="13"/>
        <v>388.79176588995784</v>
      </c>
      <c r="F265" s="77">
        <f>IF('[1]Parametry kredytu'!$C$40=1,C265,C265*'[1]Parametry kredytu'!$H$19)</f>
        <v>1390.559681098352</v>
      </c>
    </row>
    <row r="266" spans="1:6" ht="16.5" thickBot="1" x14ac:dyDescent="0.3">
      <c r="A266" s="10">
        <f t="shared" si="14"/>
        <v>254</v>
      </c>
      <c r="B266" s="75">
        <f t="shared" si="15"/>
        <v>126844.17312067865</v>
      </c>
      <c r="C266" s="72">
        <f>IF(A266&lt;='Raty równe'!$D$10,$B$13*$H$3/(1-(1+$H$3)^-$D$10),0)</f>
        <v>1390.559681098352</v>
      </c>
      <c r="D266" s="76">
        <f t="shared" si="12"/>
        <v>1004.8143874984801</v>
      </c>
      <c r="E266" s="73">
        <f t="shared" si="13"/>
        <v>385.74529359987201</v>
      </c>
      <c r="F266" s="77">
        <f>IF('[1]Parametry kredytu'!$C$40=1,C266,C266*'[1]Parametry kredytu'!$H$19)</f>
        <v>1390.559681098352</v>
      </c>
    </row>
    <row r="267" spans="1:6" ht="16.5" thickBot="1" x14ac:dyDescent="0.3">
      <c r="A267" s="10">
        <f t="shared" si="14"/>
        <v>255</v>
      </c>
      <c r="B267" s="75">
        <f t="shared" si="15"/>
        <v>125839.35873318017</v>
      </c>
      <c r="C267" s="72">
        <f>IF(A267&lt;='Raty równe'!$D$10,$B$13*$H$3/(1-(1+$H$3)^-$D$10),0)</f>
        <v>1390.559681098352</v>
      </c>
      <c r="D267" s="76">
        <f t="shared" si="12"/>
        <v>1007.8701244029276</v>
      </c>
      <c r="E267" s="73">
        <f t="shared" si="13"/>
        <v>382.68955669542453</v>
      </c>
      <c r="F267" s="77">
        <f>IF('[1]Parametry kredytu'!$C$40=1,C267,C267*'[1]Parametry kredytu'!$H$19)</f>
        <v>1390.559681098352</v>
      </c>
    </row>
    <row r="268" spans="1:6" ht="16.5" thickBot="1" x14ac:dyDescent="0.3">
      <c r="A268" s="10">
        <f t="shared" si="14"/>
        <v>256</v>
      </c>
      <c r="B268" s="75">
        <f t="shared" si="15"/>
        <v>124831.48860877725</v>
      </c>
      <c r="C268" s="72">
        <f>IF(A268&lt;='Raty równe'!$D$10,$B$13*$H$3/(1-(1+$H$3)^-$D$10),0)</f>
        <v>1390.559681098352</v>
      </c>
      <c r="D268" s="76">
        <f t="shared" si="12"/>
        <v>1010.9351540963171</v>
      </c>
      <c r="E268" s="73">
        <f t="shared" si="13"/>
        <v>379.62452700203494</v>
      </c>
      <c r="F268" s="77">
        <f>IF('[1]Parametry kredytu'!$C$40=1,C268,C268*'[1]Parametry kredytu'!$H$19)</f>
        <v>1390.559681098352</v>
      </c>
    </row>
    <row r="269" spans="1:6" ht="16.5" thickBot="1" x14ac:dyDescent="0.3">
      <c r="A269" s="10">
        <f t="shared" si="14"/>
        <v>257</v>
      </c>
      <c r="B269" s="75">
        <f t="shared" si="15"/>
        <v>123820.55345468094</v>
      </c>
      <c r="C269" s="72">
        <f>IF(A269&lt;='Raty równe'!$D$10,$B$13*$H$3/(1-(1+$H$3)^-$D$10),0)</f>
        <v>1390.559681098352</v>
      </c>
      <c r="D269" s="76">
        <f t="shared" si="12"/>
        <v>1014.0095048389114</v>
      </c>
      <c r="E269" s="73">
        <f t="shared" si="13"/>
        <v>376.55017625944066</v>
      </c>
      <c r="F269" s="77">
        <f>IF('[1]Parametry kredytu'!$C$40=1,C269,C269*'[1]Parametry kredytu'!$H$19)</f>
        <v>1390.559681098352</v>
      </c>
    </row>
    <row r="270" spans="1:6" ht="16.5" thickBot="1" x14ac:dyDescent="0.3">
      <c r="A270" s="10">
        <f t="shared" si="14"/>
        <v>258</v>
      </c>
      <c r="B270" s="75">
        <f t="shared" si="15"/>
        <v>122806.54394984203</v>
      </c>
      <c r="C270" s="72">
        <f>IF(A270&lt;='Raty równe'!$D$10,$B$13*$H$3/(1-(1+$H$3)^-$D$10),0)</f>
        <v>1390.559681098352</v>
      </c>
      <c r="D270" s="76">
        <f t="shared" ref="D270:D333" si="16">C270-E270</f>
        <v>1017.0932049769146</v>
      </c>
      <c r="E270" s="73">
        <f t="shared" ref="E270:E333" si="17">B270*$D$9*30/365</f>
        <v>373.46647612143744</v>
      </c>
      <c r="F270" s="77">
        <f>IF('[1]Parametry kredytu'!$C$40=1,C270,C270*'[1]Parametry kredytu'!$H$19)</f>
        <v>1390.559681098352</v>
      </c>
    </row>
    <row r="271" spans="1:6" ht="16.5" thickBot="1" x14ac:dyDescent="0.3">
      <c r="A271" s="10">
        <f t="shared" ref="A271:A334" si="18">A270+1</f>
        <v>259</v>
      </c>
      <c r="B271" s="75">
        <f t="shared" ref="B271:B334" si="19">B270-D270</f>
        <v>121789.45074486511</v>
      </c>
      <c r="C271" s="72">
        <f>IF(A271&lt;='Raty równe'!$D$10,$B$13*$H$3/(1-(1+$H$3)^-$D$10),0)</f>
        <v>1390.559681098352</v>
      </c>
      <c r="D271" s="76">
        <f t="shared" si="16"/>
        <v>1020.1862829427348</v>
      </c>
      <c r="E271" s="73">
        <f t="shared" si="17"/>
        <v>370.37339815561722</v>
      </c>
      <c r="F271" s="77">
        <f>IF('[1]Parametry kredytu'!$C$40=1,C271,C271*'[1]Parametry kredytu'!$H$19)</f>
        <v>1390.559681098352</v>
      </c>
    </row>
    <row r="272" spans="1:6" ht="16.5" thickBot="1" x14ac:dyDescent="0.3">
      <c r="A272" s="10">
        <f t="shared" si="18"/>
        <v>260</v>
      </c>
      <c r="B272" s="75">
        <f t="shared" si="19"/>
        <v>120769.26446192237</v>
      </c>
      <c r="C272" s="72">
        <f>IF(A272&lt;='Raty równe'!$D$10,$B$13*$H$3/(1-(1+$H$3)^-$D$10),0)</f>
        <v>1390.559681098352</v>
      </c>
      <c r="D272" s="76">
        <f t="shared" si="16"/>
        <v>1023.2887672552457</v>
      </c>
      <c r="E272" s="73">
        <f t="shared" si="17"/>
        <v>367.27091384310631</v>
      </c>
      <c r="F272" s="77">
        <f>IF('[1]Parametry kredytu'!$C$40=1,C272,C272*'[1]Parametry kredytu'!$H$19)</f>
        <v>1390.559681098352</v>
      </c>
    </row>
    <row r="273" spans="1:6" ht="16.5" thickBot="1" x14ac:dyDescent="0.3">
      <c r="A273" s="10">
        <f t="shared" si="18"/>
        <v>261</v>
      </c>
      <c r="B273" s="75">
        <f t="shared" si="19"/>
        <v>119745.97569466713</v>
      </c>
      <c r="C273" s="72">
        <f>IF(A273&lt;='Raty równe'!$D$10,$B$13*$H$3/(1-(1+$H$3)^-$D$10),0)</f>
        <v>1390.559681098352</v>
      </c>
      <c r="D273" s="76">
        <f t="shared" si="16"/>
        <v>1026.4006865200492</v>
      </c>
      <c r="E273" s="73">
        <f t="shared" si="17"/>
        <v>364.15899457830278</v>
      </c>
      <c r="F273" s="77">
        <f>IF('[1]Parametry kredytu'!$C$40=1,C273,C273*'[1]Parametry kredytu'!$H$19)</f>
        <v>1390.559681098352</v>
      </c>
    </row>
    <row r="274" spans="1:6" ht="16.5" thickBot="1" x14ac:dyDescent="0.3">
      <c r="A274" s="10">
        <f t="shared" si="18"/>
        <v>262</v>
      </c>
      <c r="B274" s="75">
        <f t="shared" si="19"/>
        <v>118719.57500814708</v>
      </c>
      <c r="C274" s="72">
        <f>IF(A274&lt;='Raty równe'!$D$10,$B$13*$H$3/(1-(1+$H$3)^-$D$10),0)</f>
        <v>1390.559681098352</v>
      </c>
      <c r="D274" s="76">
        <f t="shared" si="16"/>
        <v>1029.5220694297404</v>
      </c>
      <c r="E274" s="73">
        <f t="shared" si="17"/>
        <v>361.03761166861165</v>
      </c>
      <c r="F274" s="77">
        <f>IF('[1]Parametry kredytu'!$C$40=1,C274,C274*'[1]Parametry kredytu'!$H$19)</f>
        <v>1390.559681098352</v>
      </c>
    </row>
    <row r="275" spans="1:6" ht="16.5" thickBot="1" x14ac:dyDescent="0.3">
      <c r="A275" s="10">
        <f t="shared" si="18"/>
        <v>263</v>
      </c>
      <c r="B275" s="75">
        <f t="shared" si="19"/>
        <v>117690.05293871733</v>
      </c>
      <c r="C275" s="72">
        <f>IF(A275&lt;='Raty równe'!$D$10,$B$13*$H$3/(1-(1+$H$3)^-$D$10),0)</f>
        <v>1390.559681098352</v>
      </c>
      <c r="D275" s="76">
        <f t="shared" si="16"/>
        <v>1032.6529447641706</v>
      </c>
      <c r="E275" s="73">
        <f t="shared" si="17"/>
        <v>357.90673633418146</v>
      </c>
      <c r="F275" s="77">
        <f>IF('[1]Parametry kredytu'!$C$40=1,C275,C275*'[1]Parametry kredytu'!$H$19)</f>
        <v>1390.559681098352</v>
      </c>
    </row>
    <row r="276" spans="1:6" ht="16.5" thickBot="1" x14ac:dyDescent="0.3">
      <c r="A276" s="10">
        <f t="shared" si="18"/>
        <v>264</v>
      </c>
      <c r="B276" s="75">
        <f t="shared" si="19"/>
        <v>116657.39999395316</v>
      </c>
      <c r="C276" s="72">
        <f>IF(A276&lt;='Raty równe'!$D$10,$B$13*$H$3/(1-(1+$H$3)^-$D$10),0)</f>
        <v>1390.559681098352</v>
      </c>
      <c r="D276" s="76">
        <f t="shared" si="16"/>
        <v>1035.7933413907135</v>
      </c>
      <c r="E276" s="73">
        <f t="shared" si="17"/>
        <v>354.76633970763839</v>
      </c>
      <c r="F276" s="77">
        <f>IF('[1]Parametry kredytu'!$C$40=1,C276,C276*'[1]Parametry kredytu'!$H$19)</f>
        <v>1390.559681098352</v>
      </c>
    </row>
    <row r="277" spans="1:6" ht="16.5" thickBot="1" x14ac:dyDescent="0.3">
      <c r="A277" s="10">
        <f t="shared" si="18"/>
        <v>265</v>
      </c>
      <c r="B277" s="75">
        <f t="shared" si="19"/>
        <v>115621.60665256245</v>
      </c>
      <c r="C277" s="72">
        <f>IF(A277&lt;='Raty równe'!$D$10,$B$13*$H$3/(1-(1+$H$3)^-$D$10),0)</f>
        <v>1390.559681098352</v>
      </c>
      <c r="D277" s="76">
        <f t="shared" si="16"/>
        <v>1038.9432882645319</v>
      </c>
      <c r="E277" s="73">
        <f t="shared" si="17"/>
        <v>351.61639283382004</v>
      </c>
      <c r="F277" s="77">
        <f>IF('[1]Parametry kredytu'!$C$40=1,C277,C277*'[1]Parametry kredytu'!$H$19)</f>
        <v>1390.559681098352</v>
      </c>
    </row>
    <row r="278" spans="1:6" ht="16.5" thickBot="1" x14ac:dyDescent="0.3">
      <c r="A278" s="10">
        <f t="shared" si="18"/>
        <v>266</v>
      </c>
      <c r="B278" s="75">
        <f t="shared" si="19"/>
        <v>114582.66336429791</v>
      </c>
      <c r="C278" s="72">
        <f>IF(A278&lt;='Raty równe'!$D$10,$B$13*$H$3/(1-(1+$H$3)^-$D$10),0)</f>
        <v>1390.559681098352</v>
      </c>
      <c r="D278" s="76">
        <f t="shared" si="16"/>
        <v>1042.1028144288434</v>
      </c>
      <c r="E278" s="73">
        <f t="shared" si="17"/>
        <v>348.45686666950871</v>
      </c>
      <c r="F278" s="77">
        <f>IF('[1]Parametry kredytu'!$C$40=1,C278,C278*'[1]Parametry kredytu'!$H$19)</f>
        <v>1390.559681098352</v>
      </c>
    </row>
    <row r="279" spans="1:6" ht="16.5" thickBot="1" x14ac:dyDescent="0.3">
      <c r="A279" s="10">
        <f t="shared" si="18"/>
        <v>267</v>
      </c>
      <c r="B279" s="75">
        <f t="shared" si="19"/>
        <v>113540.56054986907</v>
      </c>
      <c r="C279" s="72">
        <f>IF(A279&lt;='Raty równe'!$D$10,$B$13*$H$3/(1-(1+$H$3)^-$D$10),0)</f>
        <v>1390.559681098352</v>
      </c>
      <c r="D279" s="76">
        <f t="shared" si="16"/>
        <v>1045.2719490151885</v>
      </c>
      <c r="E279" s="73">
        <f t="shared" si="17"/>
        <v>345.28773208316346</v>
      </c>
      <c r="F279" s="77">
        <f>IF('[1]Parametry kredytu'!$C$40=1,C279,C279*'[1]Parametry kredytu'!$H$19)</f>
        <v>1390.559681098352</v>
      </c>
    </row>
    <row r="280" spans="1:6" ht="16.5" thickBot="1" x14ac:dyDescent="0.3">
      <c r="A280" s="10">
        <f t="shared" si="18"/>
        <v>268</v>
      </c>
      <c r="B280" s="75">
        <f t="shared" si="19"/>
        <v>112495.28860085388</v>
      </c>
      <c r="C280" s="72">
        <f>IF(A280&lt;='Raty równe'!$D$10,$B$13*$H$3/(1-(1+$H$3)^-$D$10),0)</f>
        <v>1390.559681098352</v>
      </c>
      <c r="D280" s="76">
        <f t="shared" si="16"/>
        <v>1048.4507212437006</v>
      </c>
      <c r="E280" s="73">
        <f t="shared" si="17"/>
        <v>342.10895985465146</v>
      </c>
      <c r="F280" s="77">
        <f>IF('[1]Parametry kredytu'!$C$40=1,C280,C280*'[1]Parametry kredytu'!$H$19)</f>
        <v>1390.559681098352</v>
      </c>
    </row>
    <row r="281" spans="1:6" ht="16.5" thickBot="1" x14ac:dyDescent="0.3">
      <c r="A281" s="10">
        <f t="shared" si="18"/>
        <v>269</v>
      </c>
      <c r="B281" s="75">
        <f t="shared" si="19"/>
        <v>111446.83787961018</v>
      </c>
      <c r="C281" s="72">
        <f>IF(A281&lt;='Raty równe'!$D$10,$B$13*$H$3/(1-(1+$H$3)^-$D$10),0)</f>
        <v>1390.559681098352</v>
      </c>
      <c r="D281" s="76">
        <f t="shared" si="16"/>
        <v>1051.6391604233731</v>
      </c>
      <c r="E281" s="73">
        <f t="shared" si="17"/>
        <v>338.92052067497889</v>
      </c>
      <c r="F281" s="77">
        <f>IF('[1]Parametry kredytu'!$C$40=1,C281,C281*'[1]Parametry kredytu'!$H$19)</f>
        <v>1390.559681098352</v>
      </c>
    </row>
    <row r="282" spans="1:6" ht="16.5" thickBot="1" x14ac:dyDescent="0.3">
      <c r="A282" s="10">
        <f t="shared" si="18"/>
        <v>270</v>
      </c>
      <c r="B282" s="75">
        <f t="shared" si="19"/>
        <v>110395.1987191868</v>
      </c>
      <c r="C282" s="72">
        <f>IF(A282&lt;='Raty równe'!$D$10,$B$13*$H$3/(1-(1+$H$3)^-$D$10),0)</f>
        <v>1390.559681098352</v>
      </c>
      <c r="D282" s="76">
        <f t="shared" si="16"/>
        <v>1054.8372959523319</v>
      </c>
      <c r="E282" s="73">
        <f t="shared" si="17"/>
        <v>335.72238514602009</v>
      </c>
      <c r="F282" s="77">
        <f>IF('[1]Parametry kredytu'!$C$40=1,C282,C282*'[1]Parametry kredytu'!$H$19)</f>
        <v>1390.559681098352</v>
      </c>
    </row>
    <row r="283" spans="1:6" ht="16.5" thickBot="1" x14ac:dyDescent="0.3">
      <c r="A283" s="10">
        <f t="shared" si="18"/>
        <v>271</v>
      </c>
      <c r="B283" s="75">
        <f t="shared" si="19"/>
        <v>109340.36142323447</v>
      </c>
      <c r="C283" s="72">
        <f>IF(A283&lt;='Raty równe'!$D$10,$B$13*$H$3/(1-(1+$H$3)^-$D$10),0)</f>
        <v>1390.559681098352</v>
      </c>
      <c r="D283" s="76">
        <f t="shared" si="16"/>
        <v>1058.0451573181049</v>
      </c>
      <c r="E283" s="73">
        <f t="shared" si="17"/>
        <v>332.51452378024726</v>
      </c>
      <c r="F283" s="77">
        <f>IF('[1]Parametry kredytu'!$C$40=1,C283,C283*'[1]Parametry kredytu'!$H$19)</f>
        <v>1390.559681098352</v>
      </c>
    </row>
    <row r="284" spans="1:6" ht="16.5" thickBot="1" x14ac:dyDescent="0.3">
      <c r="A284" s="10">
        <f t="shared" si="18"/>
        <v>272</v>
      </c>
      <c r="B284" s="75">
        <f t="shared" si="19"/>
        <v>108282.31626591636</v>
      </c>
      <c r="C284" s="72">
        <f>IF(A284&lt;='Raty równe'!$D$10,$B$13*$H$3/(1-(1+$H$3)^-$D$10),0)</f>
        <v>1390.559681098352</v>
      </c>
      <c r="D284" s="76">
        <f t="shared" si="16"/>
        <v>1061.2627740978942</v>
      </c>
      <c r="E284" s="73">
        <f t="shared" si="17"/>
        <v>329.29690700045796</v>
      </c>
      <c r="F284" s="77">
        <f>IF('[1]Parametry kredytu'!$C$40=1,C284,C284*'[1]Parametry kredytu'!$H$19)</f>
        <v>1390.559681098352</v>
      </c>
    </row>
    <row r="285" spans="1:6" ht="16.5" thickBot="1" x14ac:dyDescent="0.3">
      <c r="A285" s="10">
        <f t="shared" si="18"/>
        <v>273</v>
      </c>
      <c r="B285" s="75">
        <f t="shared" si="19"/>
        <v>107221.05349181847</v>
      </c>
      <c r="C285" s="72">
        <f>IF(A285&lt;='Raty równe'!$D$10,$B$13*$H$3/(1-(1+$H$3)^-$D$10),0)</f>
        <v>1390.559681098352</v>
      </c>
      <c r="D285" s="76">
        <f t="shared" si="16"/>
        <v>1064.4901759588492</v>
      </c>
      <c r="E285" s="73">
        <f t="shared" si="17"/>
        <v>326.06950513950272</v>
      </c>
      <c r="F285" s="77">
        <f>IF('[1]Parametry kredytu'!$C$40=1,C285,C285*'[1]Parametry kredytu'!$H$19)</f>
        <v>1390.559681098352</v>
      </c>
    </row>
    <row r="286" spans="1:6" ht="16.5" thickBot="1" x14ac:dyDescent="0.3">
      <c r="A286" s="10">
        <f t="shared" si="18"/>
        <v>274</v>
      </c>
      <c r="B286" s="75">
        <f t="shared" si="19"/>
        <v>106156.56331585962</v>
      </c>
      <c r="C286" s="72">
        <f>IF(A286&lt;='Raty równe'!$D$10,$B$13*$H$3/(1-(1+$H$3)^-$D$10),0)</f>
        <v>1390.559681098352</v>
      </c>
      <c r="D286" s="76">
        <f t="shared" si="16"/>
        <v>1067.7273926583407</v>
      </c>
      <c r="E286" s="73">
        <f t="shared" si="17"/>
        <v>322.83228844001144</v>
      </c>
      <c r="F286" s="77">
        <f>IF('[1]Parametry kredytu'!$C$40=1,C286,C286*'[1]Parametry kredytu'!$H$19)</f>
        <v>1390.559681098352</v>
      </c>
    </row>
    <row r="287" spans="1:6" ht="16.5" thickBot="1" x14ac:dyDescent="0.3">
      <c r="A287" s="10">
        <f t="shared" si="18"/>
        <v>275</v>
      </c>
      <c r="B287" s="75">
        <f t="shared" si="19"/>
        <v>105088.83592320127</v>
      </c>
      <c r="C287" s="72">
        <f>IF(A287&lt;='Raty równe'!$D$10,$B$13*$H$3/(1-(1+$H$3)^-$D$10),0)</f>
        <v>1390.559681098352</v>
      </c>
      <c r="D287" s="76">
        <f t="shared" si="16"/>
        <v>1070.974454044233</v>
      </c>
      <c r="E287" s="73">
        <f t="shared" si="17"/>
        <v>319.58522705411895</v>
      </c>
      <c r="F287" s="77">
        <f>IF('[1]Parametry kredytu'!$C$40=1,C287,C287*'[1]Parametry kredytu'!$H$19)</f>
        <v>1390.559681098352</v>
      </c>
    </row>
    <row r="288" spans="1:6" ht="16.5" thickBot="1" x14ac:dyDescent="0.3">
      <c r="A288" s="10">
        <f t="shared" si="18"/>
        <v>276</v>
      </c>
      <c r="B288" s="75">
        <f t="shared" si="19"/>
        <v>104017.86146915704</v>
      </c>
      <c r="C288" s="72">
        <f>IF(A288&lt;='Raty równe'!$D$10,$B$13*$H$3/(1-(1+$H$3)^-$D$10),0)</f>
        <v>1390.559681098352</v>
      </c>
      <c r="D288" s="76">
        <f t="shared" si="16"/>
        <v>1074.2313900551621</v>
      </c>
      <c r="E288" s="73">
        <f t="shared" si="17"/>
        <v>316.32829104318989</v>
      </c>
      <c r="F288" s="77">
        <f>IF('[1]Parametry kredytu'!$C$40=1,C288,C288*'[1]Parametry kredytu'!$H$19)</f>
        <v>1390.559681098352</v>
      </c>
    </row>
    <row r="289" spans="1:6" ht="16.5" thickBot="1" x14ac:dyDescent="0.3">
      <c r="A289" s="10">
        <f t="shared" si="18"/>
        <v>277</v>
      </c>
      <c r="B289" s="75">
        <f t="shared" si="19"/>
        <v>102943.63007910187</v>
      </c>
      <c r="C289" s="72">
        <f>IF(A289&lt;='Raty równe'!$D$10,$B$13*$H$3/(1-(1+$H$3)^-$D$10),0)</f>
        <v>1390.559681098352</v>
      </c>
      <c r="D289" s="76">
        <f t="shared" si="16"/>
        <v>1077.4982307208093</v>
      </c>
      <c r="E289" s="73">
        <f t="shared" si="17"/>
        <v>313.06145037754266</v>
      </c>
      <c r="F289" s="77">
        <f>IF('[1]Parametry kredytu'!$C$40=1,C289,C289*'[1]Parametry kredytu'!$H$19)</f>
        <v>1390.559681098352</v>
      </c>
    </row>
    <row r="290" spans="1:6" ht="16.5" thickBot="1" x14ac:dyDescent="0.3">
      <c r="A290" s="10">
        <f t="shared" si="18"/>
        <v>278</v>
      </c>
      <c r="B290" s="75">
        <f t="shared" si="19"/>
        <v>101866.13184838106</v>
      </c>
      <c r="C290" s="72">
        <f>IF(A290&lt;='Raty równe'!$D$10,$B$13*$H$3/(1-(1+$H$3)^-$D$10),0)</f>
        <v>1390.559681098352</v>
      </c>
      <c r="D290" s="76">
        <f t="shared" si="16"/>
        <v>1080.7750061621796</v>
      </c>
      <c r="E290" s="73">
        <f t="shared" si="17"/>
        <v>309.78467493617251</v>
      </c>
      <c r="F290" s="77">
        <f>IF('[1]Parametry kredytu'!$C$40=1,C290,C290*'[1]Parametry kredytu'!$H$19)</f>
        <v>1390.559681098352</v>
      </c>
    </row>
    <row r="291" spans="1:6" ht="16.5" thickBot="1" x14ac:dyDescent="0.3">
      <c r="A291" s="10">
        <f t="shared" si="18"/>
        <v>279</v>
      </c>
      <c r="B291" s="75">
        <f t="shared" si="19"/>
        <v>100785.35684221888</v>
      </c>
      <c r="C291" s="72">
        <f>IF(A291&lt;='Raty równe'!$D$10,$B$13*$H$3/(1-(1+$H$3)^-$D$10),0)</f>
        <v>1390.559681098352</v>
      </c>
      <c r="D291" s="76">
        <f t="shared" si="16"/>
        <v>1084.0617465918781</v>
      </c>
      <c r="E291" s="73">
        <f t="shared" si="17"/>
        <v>306.49793450647383</v>
      </c>
      <c r="F291" s="77">
        <f>IF('[1]Parametry kredytu'!$C$40=1,C291,C291*'[1]Parametry kredytu'!$H$19)</f>
        <v>1390.559681098352</v>
      </c>
    </row>
    <row r="292" spans="1:6" ht="16.5" thickBot="1" x14ac:dyDescent="0.3">
      <c r="A292" s="10">
        <f t="shared" si="18"/>
        <v>280</v>
      </c>
      <c r="B292" s="75">
        <f t="shared" si="19"/>
        <v>99701.295095627007</v>
      </c>
      <c r="C292" s="72">
        <f>IF(A292&lt;='Raty równe'!$D$10,$B$13*$H$3/(1-(1+$H$3)^-$D$10),0)</f>
        <v>1390.559681098352</v>
      </c>
      <c r="D292" s="76">
        <f t="shared" si="16"/>
        <v>1087.3584823143906</v>
      </c>
      <c r="E292" s="73">
        <f t="shared" si="17"/>
        <v>303.20119878396156</v>
      </c>
      <c r="F292" s="77">
        <f>IF('[1]Parametry kredytu'!$C$40=1,C292,C292*'[1]Parametry kredytu'!$H$19)</f>
        <v>1390.559681098352</v>
      </c>
    </row>
    <row r="293" spans="1:6" ht="16.5" thickBot="1" x14ac:dyDescent="0.3">
      <c r="A293" s="10">
        <f t="shared" si="18"/>
        <v>281</v>
      </c>
      <c r="B293" s="75">
        <f t="shared" si="19"/>
        <v>98613.936613312617</v>
      </c>
      <c r="C293" s="72">
        <f>IF(A293&lt;='Raty równe'!$D$10,$B$13*$H$3/(1-(1+$H$3)^-$D$10),0)</f>
        <v>1390.559681098352</v>
      </c>
      <c r="D293" s="76">
        <f t="shared" si="16"/>
        <v>1090.6652437263601</v>
      </c>
      <c r="E293" s="73">
        <f t="shared" si="17"/>
        <v>299.89443737199178</v>
      </c>
      <c r="F293" s="77">
        <f>IF('[1]Parametry kredytu'!$C$40=1,C293,C293*'[1]Parametry kredytu'!$H$19)</f>
        <v>1390.559681098352</v>
      </c>
    </row>
    <row r="294" spans="1:6" ht="16.5" thickBot="1" x14ac:dyDescent="0.3">
      <c r="A294" s="10">
        <f t="shared" si="18"/>
        <v>282</v>
      </c>
      <c r="B294" s="75">
        <f t="shared" si="19"/>
        <v>97523.271369586262</v>
      </c>
      <c r="C294" s="72">
        <f>IF(A294&lt;='Raty równe'!$D$10,$B$13*$H$3/(1-(1+$H$3)^-$D$10),0)</f>
        <v>1390.559681098352</v>
      </c>
      <c r="D294" s="76">
        <f t="shared" si="16"/>
        <v>1093.9820613168704</v>
      </c>
      <c r="E294" s="73">
        <f t="shared" si="17"/>
        <v>296.57761978148153</v>
      </c>
      <c r="F294" s="77">
        <f>IF('[1]Parametry kredytu'!$C$40=1,C294,C294*'[1]Parametry kredytu'!$H$19)</f>
        <v>1390.559681098352</v>
      </c>
    </row>
    <row r="295" spans="1:6" ht="16.5" thickBot="1" x14ac:dyDescent="0.3">
      <c r="A295" s="10">
        <f t="shared" si="18"/>
        <v>283</v>
      </c>
      <c r="B295" s="75">
        <f t="shared" si="19"/>
        <v>96429.289308269392</v>
      </c>
      <c r="C295" s="72">
        <f>IF(A295&lt;='Raty równe'!$D$10,$B$13*$H$3/(1-(1+$H$3)^-$D$10),0)</f>
        <v>1390.559681098352</v>
      </c>
      <c r="D295" s="76">
        <f t="shared" si="16"/>
        <v>1097.3089656677246</v>
      </c>
      <c r="E295" s="73">
        <f t="shared" si="17"/>
        <v>293.25071543062745</v>
      </c>
      <c r="F295" s="77">
        <f>IF('[1]Parametry kredytu'!$C$40=1,C295,C295*'[1]Parametry kredytu'!$H$19)</f>
        <v>1390.559681098352</v>
      </c>
    </row>
    <row r="296" spans="1:6" ht="16.5" thickBot="1" x14ac:dyDescent="0.3">
      <c r="A296" s="10">
        <f t="shared" si="18"/>
        <v>284</v>
      </c>
      <c r="B296" s="75">
        <f t="shared" si="19"/>
        <v>95331.980342601673</v>
      </c>
      <c r="C296" s="72">
        <f>IF(A296&lt;='Raty równe'!$D$10,$B$13*$H$3/(1-(1+$H$3)^-$D$10),0)</f>
        <v>1390.559681098352</v>
      </c>
      <c r="D296" s="76">
        <f t="shared" si="16"/>
        <v>1100.6459874537277</v>
      </c>
      <c r="E296" s="73">
        <f t="shared" si="17"/>
        <v>289.91369364462423</v>
      </c>
      <c r="F296" s="77">
        <f>IF('[1]Parametry kredytu'!$C$40=1,C296,C296*'[1]Parametry kredytu'!$H$19)</f>
        <v>1390.559681098352</v>
      </c>
    </row>
    <row r="297" spans="1:6" ht="16.5" thickBot="1" x14ac:dyDescent="0.3">
      <c r="A297" s="10">
        <f t="shared" si="18"/>
        <v>285</v>
      </c>
      <c r="B297" s="75">
        <f t="shared" si="19"/>
        <v>94231.334355147948</v>
      </c>
      <c r="C297" s="72">
        <f>IF(A297&lt;='Raty równe'!$D$10,$B$13*$H$3/(1-(1+$H$3)^-$D$10),0)</f>
        <v>1390.559681098352</v>
      </c>
      <c r="D297" s="76">
        <f t="shared" si="16"/>
        <v>1103.9931574429706</v>
      </c>
      <c r="E297" s="73">
        <f t="shared" si="17"/>
        <v>286.56652365538145</v>
      </c>
      <c r="F297" s="77">
        <f>IF('[1]Parametry kredytu'!$C$40=1,C297,C297*'[1]Parametry kredytu'!$H$19)</f>
        <v>1390.559681098352</v>
      </c>
    </row>
    <row r="298" spans="1:6" ht="16.5" thickBot="1" x14ac:dyDescent="0.3">
      <c r="A298" s="10">
        <f t="shared" si="18"/>
        <v>286</v>
      </c>
      <c r="B298" s="75">
        <f t="shared" si="19"/>
        <v>93127.341197704984</v>
      </c>
      <c r="C298" s="72">
        <f>IF(A298&lt;='Raty równe'!$D$10,$B$13*$H$3/(1-(1+$H$3)^-$D$10),0)</f>
        <v>1390.559681098352</v>
      </c>
      <c r="D298" s="76">
        <f t="shared" si="16"/>
        <v>1107.3505064971123</v>
      </c>
      <c r="E298" s="73">
        <f t="shared" si="17"/>
        <v>283.20917460123979</v>
      </c>
      <c r="F298" s="77">
        <f>IF('[1]Parametry kredytu'!$C$40=1,C298,C298*'[1]Parametry kredytu'!$H$19)</f>
        <v>1390.559681098352</v>
      </c>
    </row>
    <row r="299" spans="1:6" ht="16.5" thickBot="1" x14ac:dyDescent="0.3">
      <c r="A299" s="10">
        <f t="shared" si="18"/>
        <v>287</v>
      </c>
      <c r="B299" s="75">
        <f t="shared" si="19"/>
        <v>92019.990691207873</v>
      </c>
      <c r="C299" s="72">
        <f>IF(A299&lt;='Raty równe'!$D$10,$B$13*$H$3/(1-(1+$H$3)^-$D$10),0)</f>
        <v>1390.559681098352</v>
      </c>
      <c r="D299" s="76">
        <f t="shared" si="16"/>
        <v>1110.7180655716652</v>
      </c>
      <c r="E299" s="73">
        <f t="shared" si="17"/>
        <v>279.84161552668695</v>
      </c>
      <c r="F299" s="77">
        <f>IF('[1]Parametry kredytu'!$C$40=1,C299,C299*'[1]Parametry kredytu'!$H$19)</f>
        <v>1390.559681098352</v>
      </c>
    </row>
    <row r="300" spans="1:6" ht="16.5" thickBot="1" x14ac:dyDescent="0.3">
      <c r="A300" s="10">
        <f t="shared" si="18"/>
        <v>288</v>
      </c>
      <c r="B300" s="75">
        <f t="shared" si="19"/>
        <v>90909.272625636208</v>
      </c>
      <c r="C300" s="72">
        <f>IF(A300&lt;='Raty równe'!$D$10,$B$13*$H$3/(1-(1+$H$3)^-$D$10),0)</f>
        <v>1390.559681098352</v>
      </c>
      <c r="D300" s="76">
        <f t="shared" si="16"/>
        <v>1114.0958657162803</v>
      </c>
      <c r="E300" s="73">
        <f t="shared" si="17"/>
        <v>276.46381538207174</v>
      </c>
      <c r="F300" s="77">
        <f>IF('[1]Parametry kredytu'!$C$40=1,C300,C300*'[1]Parametry kredytu'!$H$19)</f>
        <v>1390.559681098352</v>
      </c>
    </row>
    <row r="301" spans="1:6" ht="16.5" thickBot="1" x14ac:dyDescent="0.3">
      <c r="A301" s="10">
        <f t="shared" si="18"/>
        <v>289</v>
      </c>
      <c r="B301" s="75">
        <f t="shared" si="19"/>
        <v>89795.176759919923</v>
      </c>
      <c r="C301" s="72">
        <f>IF(A301&lt;='Raty równe'!$D$10,$B$13*$H$3/(1-(1+$H$3)^-$D$10),0)</f>
        <v>1390.559681098352</v>
      </c>
      <c r="D301" s="76">
        <f t="shared" si="16"/>
        <v>1117.4839380750341</v>
      </c>
      <c r="E301" s="73">
        <f t="shared" si="17"/>
        <v>273.07574302331807</v>
      </c>
      <c r="F301" s="77">
        <f>IF('[1]Parametry kredytu'!$C$40=1,C301,C301*'[1]Parametry kredytu'!$H$19)</f>
        <v>1390.559681098352</v>
      </c>
    </row>
    <row r="302" spans="1:6" ht="16.5" thickBot="1" x14ac:dyDescent="0.3">
      <c r="A302" s="10">
        <f t="shared" si="18"/>
        <v>290</v>
      </c>
      <c r="B302" s="75">
        <f t="shared" si="19"/>
        <v>88677.692821844888</v>
      </c>
      <c r="C302" s="72">
        <f>IF(A302&lt;='Raty równe'!$D$10,$B$13*$H$3/(1-(1+$H$3)^-$D$10),0)</f>
        <v>1390.559681098352</v>
      </c>
      <c r="D302" s="76">
        <f t="shared" si="16"/>
        <v>1120.8823138867142</v>
      </c>
      <c r="E302" s="73">
        <f t="shared" si="17"/>
        <v>269.67736721163789</v>
      </c>
      <c r="F302" s="77">
        <f>IF('[1]Parametry kredytu'!$C$40=1,C302,C302*'[1]Parametry kredytu'!$H$19)</f>
        <v>1390.559681098352</v>
      </c>
    </row>
    <row r="303" spans="1:6" ht="16.5" thickBot="1" x14ac:dyDescent="0.3">
      <c r="A303" s="10">
        <f t="shared" si="18"/>
        <v>291</v>
      </c>
      <c r="B303" s="75">
        <f t="shared" si="19"/>
        <v>87556.810507958173</v>
      </c>
      <c r="C303" s="72">
        <f>IF(A303&lt;='Raty równe'!$D$10,$B$13*$H$3/(1-(1+$H$3)^-$D$10),0)</f>
        <v>1390.559681098352</v>
      </c>
      <c r="D303" s="76">
        <f t="shared" si="16"/>
        <v>1124.2910244851093</v>
      </c>
      <c r="E303" s="73">
        <f t="shared" si="17"/>
        <v>266.26865661324268</v>
      </c>
      <c r="F303" s="77">
        <f>IF('[1]Parametry kredytu'!$C$40=1,C303,C303*'[1]Parametry kredytu'!$H$19)</f>
        <v>1390.559681098352</v>
      </c>
    </row>
    <row r="304" spans="1:6" ht="16.5" thickBot="1" x14ac:dyDescent="0.3">
      <c r="A304" s="10">
        <f t="shared" si="18"/>
        <v>292</v>
      </c>
      <c r="B304" s="75">
        <f t="shared" si="19"/>
        <v>86432.519483473065</v>
      </c>
      <c r="C304" s="72">
        <f>IF(A304&lt;='Raty równe'!$D$10,$B$13*$H$3/(1-(1+$H$3)^-$D$10),0)</f>
        <v>1390.559681098352</v>
      </c>
      <c r="D304" s="76">
        <f t="shared" si="16"/>
        <v>1127.7101012992971</v>
      </c>
      <c r="E304" s="73">
        <f t="shared" si="17"/>
        <v>262.84957979905505</v>
      </c>
      <c r="F304" s="77">
        <f>IF('[1]Parametry kredytu'!$C$40=1,C304,C304*'[1]Parametry kredytu'!$H$19)</f>
        <v>1390.559681098352</v>
      </c>
    </row>
    <row r="305" spans="1:6" ht="16.5" thickBot="1" x14ac:dyDescent="0.3">
      <c r="A305" s="10">
        <f t="shared" si="18"/>
        <v>293</v>
      </c>
      <c r="B305" s="75">
        <f t="shared" si="19"/>
        <v>85304.809382173771</v>
      </c>
      <c r="C305" s="72">
        <f>IF(A305&lt;='Raty równe'!$D$10,$B$13*$H$3/(1-(1+$H$3)^-$D$10),0)</f>
        <v>1390.559681098352</v>
      </c>
      <c r="D305" s="76">
        <f t="shared" si="16"/>
        <v>1131.1395758539331</v>
      </c>
      <c r="E305" s="73">
        <f t="shared" si="17"/>
        <v>259.42010524441883</v>
      </c>
      <c r="F305" s="77">
        <f>IF('[1]Parametry kredytu'!$C$40=1,C305,C305*'[1]Parametry kredytu'!$H$19)</f>
        <v>1390.559681098352</v>
      </c>
    </row>
    <row r="306" spans="1:6" ht="16.5" thickBot="1" x14ac:dyDescent="0.3">
      <c r="A306" s="10">
        <f t="shared" si="18"/>
        <v>294</v>
      </c>
      <c r="B306" s="75">
        <f t="shared" si="19"/>
        <v>84173.669806319842</v>
      </c>
      <c r="C306" s="72">
        <f>IF(A306&lt;='Raty równe'!$D$10,$B$13*$H$3/(1-(1+$H$3)^-$D$10),0)</f>
        <v>1390.559681098352</v>
      </c>
      <c r="D306" s="76">
        <f t="shared" si="16"/>
        <v>1134.5794797695437</v>
      </c>
      <c r="E306" s="73">
        <f t="shared" si="17"/>
        <v>255.98020132880831</v>
      </c>
      <c r="F306" s="77">
        <f>IF('[1]Parametry kredytu'!$C$40=1,C306,C306*'[1]Parametry kredytu'!$H$19)</f>
        <v>1390.559681098352</v>
      </c>
    </row>
    <row r="307" spans="1:6" ht="16.5" thickBot="1" x14ac:dyDescent="0.3">
      <c r="A307" s="10">
        <f t="shared" si="18"/>
        <v>295</v>
      </c>
      <c r="B307" s="75">
        <f t="shared" si="19"/>
        <v>83039.0903265503</v>
      </c>
      <c r="C307" s="72">
        <f>IF(A307&lt;='Raty równe'!$D$10,$B$13*$H$3/(1-(1+$H$3)^-$D$10),0)</f>
        <v>1390.559681098352</v>
      </c>
      <c r="D307" s="76">
        <f t="shared" si="16"/>
        <v>1138.0298447628156</v>
      </c>
      <c r="E307" s="73">
        <f t="shared" si="17"/>
        <v>252.52983633553652</v>
      </c>
      <c r="F307" s="77">
        <f>IF('[1]Parametry kredytu'!$C$40=1,C307,C307*'[1]Parametry kredytu'!$H$19)</f>
        <v>1390.559681098352</v>
      </c>
    </row>
    <row r="308" spans="1:6" ht="16.5" thickBot="1" x14ac:dyDescent="0.3">
      <c r="A308" s="10">
        <f t="shared" si="18"/>
        <v>296</v>
      </c>
      <c r="B308" s="75">
        <f t="shared" si="19"/>
        <v>81901.060481787485</v>
      </c>
      <c r="C308" s="72">
        <f>IF(A308&lt;='Raty równe'!$D$10,$B$13*$H$3/(1-(1+$H$3)^-$D$10),0)</f>
        <v>1390.559681098352</v>
      </c>
      <c r="D308" s="76">
        <f t="shared" si="16"/>
        <v>1141.4907026468886</v>
      </c>
      <c r="E308" s="73">
        <f t="shared" si="17"/>
        <v>249.06897845146332</v>
      </c>
      <c r="F308" s="77">
        <f>IF('[1]Parametry kredytu'!$C$40=1,C308,C308*'[1]Parametry kredytu'!$H$19)</f>
        <v>1390.559681098352</v>
      </c>
    </row>
    <row r="309" spans="1:6" ht="16.5" thickBot="1" x14ac:dyDescent="0.3">
      <c r="A309" s="10">
        <f t="shared" si="18"/>
        <v>297</v>
      </c>
      <c r="B309" s="75">
        <f t="shared" si="19"/>
        <v>80759.569779140598</v>
      </c>
      <c r="C309" s="72">
        <f>IF(A309&lt;='Raty równe'!$D$10,$B$13*$H$3/(1-(1+$H$3)^-$D$10),0)</f>
        <v>1390.559681098352</v>
      </c>
      <c r="D309" s="76">
        <f t="shared" si="16"/>
        <v>1144.9620853316505</v>
      </c>
      <c r="E309" s="73">
        <f t="shared" si="17"/>
        <v>245.59759576670155</v>
      </c>
      <c r="F309" s="77">
        <f>IF('[1]Parametry kredytu'!$C$40=1,C309,C309*'[1]Parametry kredytu'!$H$19)</f>
        <v>1390.559681098352</v>
      </c>
    </row>
    <row r="310" spans="1:6" ht="16.5" thickBot="1" x14ac:dyDescent="0.3">
      <c r="A310" s="10">
        <f t="shared" si="18"/>
        <v>298</v>
      </c>
      <c r="B310" s="75">
        <f t="shared" si="19"/>
        <v>79614.607693808954</v>
      </c>
      <c r="C310" s="72">
        <f>IF(A310&lt;='Raty równe'!$D$10,$B$13*$H$3/(1-(1+$H$3)^-$D$10),0)</f>
        <v>1390.559681098352</v>
      </c>
      <c r="D310" s="76">
        <f t="shared" si="16"/>
        <v>1148.4440248240289</v>
      </c>
      <c r="E310" s="73">
        <f t="shared" si="17"/>
        <v>242.1156562743231</v>
      </c>
      <c r="F310" s="77">
        <f>IF('[1]Parametry kredytu'!$C$40=1,C310,C310*'[1]Parametry kredytu'!$H$19)</f>
        <v>1390.559681098352</v>
      </c>
    </row>
    <row r="311" spans="1:6" ht="16.5" thickBot="1" x14ac:dyDescent="0.3">
      <c r="A311" s="10">
        <f t="shared" si="18"/>
        <v>299</v>
      </c>
      <c r="B311" s="75">
        <f t="shared" si="19"/>
        <v>78466.163668984926</v>
      </c>
      <c r="C311" s="72">
        <f>IF(A311&lt;='Raty równe'!$D$10,$B$13*$H$3/(1-(1+$H$3)^-$D$10),0)</f>
        <v>1390.559681098352</v>
      </c>
      <c r="D311" s="76">
        <f t="shared" si="16"/>
        <v>1151.9365532282882</v>
      </c>
      <c r="E311" s="73">
        <f t="shared" si="17"/>
        <v>238.62312787006377</v>
      </c>
      <c r="F311" s="77">
        <f>IF('[1]Parametry kredytu'!$C$40=1,C311,C311*'[1]Parametry kredytu'!$H$19)</f>
        <v>1390.559681098352</v>
      </c>
    </row>
    <row r="312" spans="1:6" ht="16.5" thickBot="1" x14ac:dyDescent="0.3">
      <c r="A312" s="10">
        <f t="shared" si="18"/>
        <v>300</v>
      </c>
      <c r="B312" s="75">
        <f t="shared" si="19"/>
        <v>77314.227115756643</v>
      </c>
      <c r="C312" s="72">
        <f>IF(A312&lt;='Raty równe'!$D$10,$B$13*$H$3/(1-(1+$H$3)^-$D$10),0)</f>
        <v>1390.559681098352</v>
      </c>
      <c r="D312" s="76">
        <f t="shared" si="16"/>
        <v>1155.4397027463249</v>
      </c>
      <c r="E312" s="73">
        <f t="shared" si="17"/>
        <v>235.11997835202706</v>
      </c>
      <c r="F312" s="77">
        <f>IF('[1]Parametry kredytu'!$C$40=1,C312,C312*'[1]Parametry kredytu'!$H$19)</f>
        <v>1390.559681098352</v>
      </c>
    </row>
    <row r="313" spans="1:6" ht="16.5" thickBot="1" x14ac:dyDescent="0.3">
      <c r="A313" s="10">
        <f t="shared" si="18"/>
        <v>301</v>
      </c>
      <c r="B313" s="75">
        <f t="shared" si="19"/>
        <v>76158.787413010316</v>
      </c>
      <c r="C313" s="72">
        <f>IF(A313&lt;='Raty równe'!$D$10,$B$13*$H$3/(1-(1+$H$3)^-$D$10),0)</f>
        <v>1390.559681098352</v>
      </c>
      <c r="D313" s="76">
        <f t="shared" si="16"/>
        <v>1158.9535056779646</v>
      </c>
      <c r="E313" s="73">
        <f t="shared" si="17"/>
        <v>231.6061754203875</v>
      </c>
      <c r="F313" s="77">
        <f>IF('[1]Parametry kredytu'!$C$40=1,C313,C313*'[1]Parametry kredytu'!$H$19)</f>
        <v>1390.559681098352</v>
      </c>
    </row>
    <row r="314" spans="1:6" ht="16.5" thickBot="1" x14ac:dyDescent="0.3">
      <c r="A314" s="10">
        <f t="shared" si="18"/>
        <v>302</v>
      </c>
      <c r="B314" s="75">
        <f t="shared" si="19"/>
        <v>74999.833907332344</v>
      </c>
      <c r="C314" s="72">
        <f>IF(A314&lt;='Raty równe'!$D$10,$B$13*$H$3/(1-(1+$H$3)^-$D$10),0)</f>
        <v>1390.559681098352</v>
      </c>
      <c r="D314" s="76">
        <f t="shared" si="16"/>
        <v>1162.4779944212592</v>
      </c>
      <c r="E314" s="73">
        <f t="shared" si="17"/>
        <v>228.0816866770929</v>
      </c>
      <c r="F314" s="77">
        <f>IF('[1]Parametry kredytu'!$C$40=1,C314,C314*'[1]Parametry kredytu'!$H$19)</f>
        <v>1390.559681098352</v>
      </c>
    </row>
    <row r="315" spans="1:6" ht="16.5" thickBot="1" x14ac:dyDescent="0.3">
      <c r="A315" s="10">
        <f t="shared" si="18"/>
        <v>303</v>
      </c>
      <c r="B315" s="75">
        <f t="shared" si="19"/>
        <v>73837.35591291108</v>
      </c>
      <c r="C315" s="72">
        <f>IF(A315&lt;='Raty równe'!$D$10,$B$13*$H$3/(1-(1+$H$3)^-$D$10),0)</f>
        <v>1390.559681098352</v>
      </c>
      <c r="D315" s="76">
        <f t="shared" si="16"/>
        <v>1166.0132014727869</v>
      </c>
      <c r="E315" s="73">
        <f t="shared" si="17"/>
        <v>224.54647962556521</v>
      </c>
      <c r="F315" s="77">
        <f>IF('[1]Parametry kredytu'!$C$40=1,C315,C315*'[1]Parametry kredytu'!$H$19)</f>
        <v>1390.559681098352</v>
      </c>
    </row>
    <row r="316" spans="1:6" ht="16.5" thickBot="1" x14ac:dyDescent="0.3">
      <c r="A316" s="10">
        <f t="shared" si="18"/>
        <v>304</v>
      </c>
      <c r="B316" s="75">
        <f t="shared" si="19"/>
        <v>72671.342711438294</v>
      </c>
      <c r="C316" s="72">
        <f>IF(A316&lt;='Raty równe'!$D$10,$B$13*$H$3/(1-(1+$H$3)^-$D$10),0)</f>
        <v>1390.559681098352</v>
      </c>
      <c r="D316" s="76">
        <f t="shared" si="16"/>
        <v>1169.5591594279506</v>
      </c>
      <c r="E316" s="73">
        <f t="shared" si="17"/>
        <v>221.00052167040138</v>
      </c>
      <c r="F316" s="77">
        <f>IF('[1]Parametry kredytu'!$C$40=1,C316,C316*'[1]Parametry kredytu'!$H$19)</f>
        <v>1390.559681098352</v>
      </c>
    </row>
    <row r="317" spans="1:6" ht="16.5" thickBot="1" x14ac:dyDescent="0.3">
      <c r="A317" s="10">
        <f t="shared" si="18"/>
        <v>305</v>
      </c>
      <c r="B317" s="75">
        <f t="shared" si="19"/>
        <v>71501.78355201034</v>
      </c>
      <c r="C317" s="72">
        <f>IF(A317&lt;='Raty równe'!$D$10,$B$13*$H$3/(1-(1+$H$3)^-$D$10),0)</f>
        <v>1390.559681098352</v>
      </c>
      <c r="D317" s="76">
        <f t="shared" si="16"/>
        <v>1173.1159009812795</v>
      </c>
      <c r="E317" s="73">
        <f t="shared" si="17"/>
        <v>217.44378011707255</v>
      </c>
      <c r="F317" s="77">
        <f>IF('[1]Parametry kredytu'!$C$40=1,C317,C317*'[1]Parametry kredytu'!$H$19)</f>
        <v>1390.559681098352</v>
      </c>
    </row>
    <row r="318" spans="1:6" ht="16.5" thickBot="1" x14ac:dyDescent="0.3">
      <c r="A318" s="10">
        <f t="shared" si="18"/>
        <v>306</v>
      </c>
      <c r="B318" s="75">
        <f t="shared" si="19"/>
        <v>70328.667651029056</v>
      </c>
      <c r="C318" s="72">
        <f>IF(A318&lt;='Raty równe'!$D$10,$B$13*$H$3/(1-(1+$H$3)^-$D$10),0)</f>
        <v>1390.559681098352</v>
      </c>
      <c r="D318" s="76">
        <f t="shared" si="16"/>
        <v>1176.6834589267294</v>
      </c>
      <c r="E318" s="73">
        <f t="shared" si="17"/>
        <v>213.8762221716226</v>
      </c>
      <c r="F318" s="77">
        <f>IF('[1]Parametry kredytu'!$C$40=1,C318,C318*'[1]Parametry kredytu'!$H$19)</f>
        <v>1390.559681098352</v>
      </c>
    </row>
    <row r="319" spans="1:6" ht="16.5" thickBot="1" x14ac:dyDescent="0.3">
      <c r="A319" s="10">
        <f t="shared" si="18"/>
        <v>307</v>
      </c>
      <c r="B319" s="75">
        <f t="shared" si="19"/>
        <v>69151.984192102333</v>
      </c>
      <c r="C319" s="72">
        <f>IF(A319&lt;='Raty równe'!$D$10,$B$13*$H$3/(1-(1+$H$3)^-$D$10),0)</f>
        <v>1390.559681098352</v>
      </c>
      <c r="D319" s="76">
        <f t="shared" si="16"/>
        <v>1180.2618661579861</v>
      </c>
      <c r="E319" s="73">
        <f t="shared" si="17"/>
        <v>210.29781494036598</v>
      </c>
      <c r="F319" s="77">
        <f>IF('[1]Parametry kredytu'!$C$40=1,C319,C319*'[1]Parametry kredytu'!$H$19)</f>
        <v>1390.559681098352</v>
      </c>
    </row>
    <row r="320" spans="1:6" ht="16.5" thickBot="1" x14ac:dyDescent="0.3">
      <c r="A320" s="10">
        <f t="shared" si="18"/>
        <v>308</v>
      </c>
      <c r="B320" s="75">
        <f t="shared" si="19"/>
        <v>67971.722325944342</v>
      </c>
      <c r="C320" s="72">
        <f>IF(A320&lt;='Raty równe'!$D$10,$B$13*$H$3/(1-(1+$H$3)^-$D$10),0)</f>
        <v>1390.559681098352</v>
      </c>
      <c r="D320" s="76">
        <f t="shared" si="16"/>
        <v>1183.8511556687679</v>
      </c>
      <c r="E320" s="73">
        <f t="shared" si="17"/>
        <v>206.70852542958414</v>
      </c>
      <c r="F320" s="77">
        <f>IF('[1]Parametry kredytu'!$C$40=1,C320,C320*'[1]Parametry kredytu'!$H$19)</f>
        <v>1390.559681098352</v>
      </c>
    </row>
    <row r="321" spans="1:6" ht="16.5" thickBot="1" x14ac:dyDescent="0.3">
      <c r="A321" s="10">
        <f t="shared" si="18"/>
        <v>309</v>
      </c>
      <c r="B321" s="75">
        <f t="shared" si="19"/>
        <v>66787.871170275568</v>
      </c>
      <c r="C321" s="72">
        <f>IF(A321&lt;='Raty równe'!$D$10,$B$13*$H$3/(1-(1+$H$3)^-$D$10),0)</f>
        <v>1390.559681098352</v>
      </c>
      <c r="D321" s="76">
        <f t="shared" si="16"/>
        <v>1187.4513605531304</v>
      </c>
      <c r="E321" s="73">
        <f t="shared" si="17"/>
        <v>203.1083205452216</v>
      </c>
      <c r="F321" s="77">
        <f>IF('[1]Parametry kredytu'!$C$40=1,C321,C321*'[1]Parametry kredytu'!$H$19)</f>
        <v>1390.559681098352</v>
      </c>
    </row>
    <row r="322" spans="1:6" ht="16.5" thickBot="1" x14ac:dyDescent="0.3">
      <c r="A322" s="10">
        <f t="shared" si="18"/>
        <v>310</v>
      </c>
      <c r="B322" s="75">
        <f t="shared" si="19"/>
        <v>65600.419809722443</v>
      </c>
      <c r="C322" s="72">
        <f>IF(A322&lt;='Raty równe'!$D$10,$B$13*$H$3/(1-(1+$H$3)^-$D$10),0)</f>
        <v>1390.559681098352</v>
      </c>
      <c r="D322" s="76">
        <f t="shared" si="16"/>
        <v>1191.0625140057714</v>
      </c>
      <c r="E322" s="73">
        <f t="shared" si="17"/>
        <v>199.49716709258058</v>
      </c>
      <c r="F322" s="77">
        <f>IF('[1]Parametry kredytu'!$C$40=1,C322,C322*'[1]Parametry kredytu'!$H$19)</f>
        <v>1390.559681098352</v>
      </c>
    </row>
    <row r="323" spans="1:6" ht="16.5" thickBot="1" x14ac:dyDescent="0.3">
      <c r="A323" s="10">
        <f t="shared" si="18"/>
        <v>311</v>
      </c>
      <c r="B323" s="75">
        <f t="shared" si="19"/>
        <v>64409.357295716669</v>
      </c>
      <c r="C323" s="72">
        <f>IF(A323&lt;='Raty równe'!$D$10,$B$13*$H$3/(1-(1+$H$3)^-$D$10),0)</f>
        <v>1390.559681098352</v>
      </c>
      <c r="D323" s="76">
        <f t="shared" si="16"/>
        <v>1194.684649322337</v>
      </c>
      <c r="E323" s="73">
        <f t="shared" si="17"/>
        <v>195.87503177601508</v>
      </c>
      <c r="F323" s="77">
        <f>IF('[1]Parametry kredytu'!$C$40=1,C323,C323*'[1]Parametry kredytu'!$H$19)</f>
        <v>1390.559681098352</v>
      </c>
    </row>
    <row r="324" spans="1:6" ht="16.5" thickBot="1" x14ac:dyDescent="0.3">
      <c r="A324" s="10">
        <f t="shared" si="18"/>
        <v>312</v>
      </c>
      <c r="B324" s="75">
        <f t="shared" si="19"/>
        <v>63214.672646394334</v>
      </c>
      <c r="C324" s="72">
        <f>IF(A324&lt;='Raty równe'!$D$10,$B$13*$H$3/(1-(1+$H$3)^-$D$10),0)</f>
        <v>1390.559681098352</v>
      </c>
      <c r="D324" s="76">
        <f t="shared" si="16"/>
        <v>1198.3177998997282</v>
      </c>
      <c r="E324" s="73">
        <f t="shared" si="17"/>
        <v>192.24188119862384</v>
      </c>
      <c r="F324" s="77">
        <f>IF('[1]Parametry kredytu'!$C$40=1,C324,C324*'[1]Parametry kredytu'!$H$19)</f>
        <v>1390.559681098352</v>
      </c>
    </row>
    <row r="325" spans="1:6" ht="16.5" thickBot="1" x14ac:dyDescent="0.3">
      <c r="A325" s="10">
        <f t="shared" si="18"/>
        <v>313</v>
      </c>
      <c r="B325" s="75">
        <f t="shared" si="19"/>
        <v>62016.354846494607</v>
      </c>
      <c r="C325" s="72">
        <f>IF(A325&lt;='Raty równe'!$D$10,$B$13*$H$3/(1-(1+$H$3)^-$D$10),0)</f>
        <v>1390.559681098352</v>
      </c>
      <c r="D325" s="76">
        <f t="shared" si="16"/>
        <v>1201.9619992364096</v>
      </c>
      <c r="E325" s="73">
        <f t="shared" si="17"/>
        <v>188.5976818619425</v>
      </c>
      <c r="F325" s="77">
        <f>IF('[1]Parametry kredytu'!$C$40=1,C325,C325*'[1]Parametry kredytu'!$H$19)</f>
        <v>1390.559681098352</v>
      </c>
    </row>
    <row r="326" spans="1:6" ht="16.5" thickBot="1" x14ac:dyDescent="0.3">
      <c r="A326" s="10">
        <f t="shared" si="18"/>
        <v>314</v>
      </c>
      <c r="B326" s="75">
        <f t="shared" si="19"/>
        <v>60814.392847258197</v>
      </c>
      <c r="C326" s="72">
        <f>IF(A326&lt;='Raty równe'!$D$10,$B$13*$H$3/(1-(1+$H$3)^-$D$10),0)</f>
        <v>1390.559681098352</v>
      </c>
      <c r="D326" s="76">
        <f t="shared" si="16"/>
        <v>1205.6172809327174</v>
      </c>
      <c r="E326" s="73">
        <f t="shared" si="17"/>
        <v>184.94240016563452</v>
      </c>
      <c r="F326" s="77">
        <f>IF('[1]Parametry kredytu'!$C$40=1,C326,C326*'[1]Parametry kredytu'!$H$19)</f>
        <v>1390.559681098352</v>
      </c>
    </row>
    <row r="327" spans="1:6" ht="16.5" thickBot="1" x14ac:dyDescent="0.3">
      <c r="A327" s="10">
        <f t="shared" si="18"/>
        <v>315</v>
      </c>
      <c r="B327" s="75">
        <f t="shared" si="19"/>
        <v>59608.775566325479</v>
      </c>
      <c r="C327" s="72">
        <f>IF(A327&lt;='Raty równe'!$D$10,$B$13*$H$3/(1-(1+$H$3)^-$D$10),0)</f>
        <v>1390.559681098352</v>
      </c>
      <c r="D327" s="76">
        <f t="shared" si="16"/>
        <v>1209.2836786911705</v>
      </c>
      <c r="E327" s="73">
        <f t="shared" si="17"/>
        <v>181.27600240718158</v>
      </c>
      <c r="F327" s="77">
        <f>IF('[1]Parametry kredytu'!$C$40=1,C327,C327*'[1]Parametry kredytu'!$H$19)</f>
        <v>1390.559681098352</v>
      </c>
    </row>
    <row r="328" spans="1:6" ht="16.5" thickBot="1" x14ac:dyDescent="0.3">
      <c r="A328" s="10">
        <f t="shared" si="18"/>
        <v>316</v>
      </c>
      <c r="B328" s="75">
        <f t="shared" si="19"/>
        <v>58399.491887634307</v>
      </c>
      <c r="C328" s="72">
        <f>IF(A328&lt;='Raty równe'!$D$10,$B$13*$H$3/(1-(1+$H$3)^-$D$10),0)</f>
        <v>1390.559681098352</v>
      </c>
      <c r="D328" s="76">
        <f t="shared" si="16"/>
        <v>1212.9612263167792</v>
      </c>
      <c r="E328" s="73">
        <f t="shared" si="17"/>
        <v>177.5984547815728</v>
      </c>
      <c r="F328" s="77">
        <f>IF('[1]Parametry kredytu'!$C$40=1,C328,C328*'[1]Parametry kredytu'!$H$19)</f>
        <v>1390.559681098352</v>
      </c>
    </row>
    <row r="329" spans="1:6" ht="16.5" thickBot="1" x14ac:dyDescent="0.3">
      <c r="A329" s="10">
        <f t="shared" si="18"/>
        <v>317</v>
      </c>
      <c r="B329" s="75">
        <f t="shared" si="19"/>
        <v>57186.530661317527</v>
      </c>
      <c r="C329" s="72">
        <f>IF(A329&lt;='Raty równe'!$D$10,$B$13*$H$3/(1-(1+$H$3)^-$D$10),0)</f>
        <v>1390.559681098352</v>
      </c>
      <c r="D329" s="76">
        <f t="shared" si="16"/>
        <v>1216.649957717359</v>
      </c>
      <c r="E329" s="73">
        <f t="shared" si="17"/>
        <v>173.90972338099303</v>
      </c>
      <c r="F329" s="77">
        <f>IF('[1]Parametry kredytu'!$C$40=1,C329,C329*'[1]Parametry kredytu'!$H$19)</f>
        <v>1390.559681098352</v>
      </c>
    </row>
    <row r="330" spans="1:6" ht="16.5" thickBot="1" x14ac:dyDescent="0.3">
      <c r="A330" s="10">
        <f t="shared" si="18"/>
        <v>318</v>
      </c>
      <c r="B330" s="75">
        <f t="shared" si="19"/>
        <v>55969.880703600167</v>
      </c>
      <c r="C330" s="72">
        <f>IF(A330&lt;='Raty równe'!$D$10,$B$13*$H$3/(1-(1+$H$3)^-$D$10),0)</f>
        <v>1390.559681098352</v>
      </c>
      <c r="D330" s="76">
        <f t="shared" si="16"/>
        <v>1220.3499069038419</v>
      </c>
      <c r="E330" s="73">
        <f t="shared" si="17"/>
        <v>170.20977419451009</v>
      </c>
      <c r="F330" s="77">
        <f>IF('[1]Parametry kredytu'!$C$40=1,C330,C330*'[1]Parametry kredytu'!$H$19)</f>
        <v>1390.559681098352</v>
      </c>
    </row>
    <row r="331" spans="1:6" ht="16.5" thickBot="1" x14ac:dyDescent="0.3">
      <c r="A331" s="10">
        <f t="shared" si="18"/>
        <v>319</v>
      </c>
      <c r="B331" s="75">
        <f t="shared" si="19"/>
        <v>54749.530796696323</v>
      </c>
      <c r="C331" s="72">
        <f>IF(A331&lt;='Raty równe'!$D$10,$B$13*$H$3/(1-(1+$H$3)^-$D$10),0)</f>
        <v>1390.559681098352</v>
      </c>
      <c r="D331" s="76">
        <f t="shared" si="16"/>
        <v>1224.0611079905907</v>
      </c>
      <c r="E331" s="73">
        <f t="shared" si="17"/>
        <v>166.49857310776142</v>
      </c>
      <c r="F331" s="77">
        <f>IF('[1]Parametry kredytu'!$C$40=1,C331,C331*'[1]Parametry kredytu'!$H$19)</f>
        <v>1390.559681098352</v>
      </c>
    </row>
    <row r="332" spans="1:6" ht="16.5" thickBot="1" x14ac:dyDescent="0.3">
      <c r="A332" s="10">
        <f t="shared" si="18"/>
        <v>320</v>
      </c>
      <c r="B332" s="75">
        <f t="shared" si="19"/>
        <v>53525.469688705729</v>
      </c>
      <c r="C332" s="72">
        <f>IF(A332&lt;='Raty równe'!$D$10,$B$13*$H$3/(1-(1+$H$3)^-$D$10),0)</f>
        <v>1390.559681098352</v>
      </c>
      <c r="D332" s="76">
        <f t="shared" si="16"/>
        <v>1227.7835951957127</v>
      </c>
      <c r="E332" s="73">
        <f t="shared" si="17"/>
        <v>162.77608590263935</v>
      </c>
      <c r="F332" s="77">
        <f>IF('[1]Parametry kredytu'!$C$40=1,C332,C332*'[1]Parametry kredytu'!$H$19)</f>
        <v>1390.559681098352</v>
      </c>
    </row>
    <row r="333" spans="1:6" ht="16.5" thickBot="1" x14ac:dyDescent="0.3">
      <c r="A333" s="10">
        <f t="shared" si="18"/>
        <v>321</v>
      </c>
      <c r="B333" s="75">
        <f t="shared" si="19"/>
        <v>52297.686093510019</v>
      </c>
      <c r="C333" s="72">
        <f>IF(A333&lt;='Raty równe'!$D$10,$B$13*$H$3/(1-(1+$H$3)^-$D$10),0)</f>
        <v>1390.559681098352</v>
      </c>
      <c r="D333" s="76">
        <f t="shared" si="16"/>
        <v>1231.5174028413765</v>
      </c>
      <c r="E333" s="73">
        <f t="shared" si="17"/>
        <v>159.04227825697566</v>
      </c>
      <c r="F333" s="77">
        <f>IF('[1]Parametry kredytu'!$C$40=1,C333,C333*'[1]Parametry kredytu'!$H$19)</f>
        <v>1390.559681098352</v>
      </c>
    </row>
    <row r="334" spans="1:6" ht="16.5" thickBot="1" x14ac:dyDescent="0.3">
      <c r="A334" s="10">
        <f t="shared" si="18"/>
        <v>322</v>
      </c>
      <c r="B334" s="75">
        <f t="shared" si="19"/>
        <v>51066.168690668645</v>
      </c>
      <c r="C334" s="72">
        <f>IF(A334&lt;='Raty równe'!$D$10,$B$13*$H$3/(1-(1+$H$3)^-$D$10),0)</f>
        <v>1390.559681098352</v>
      </c>
      <c r="D334" s="76">
        <f t="shared" ref="D334:D397" si="20">C334-E334</f>
        <v>1235.2625653541268</v>
      </c>
      <c r="E334" s="73">
        <f t="shared" ref="E334:E397" si="21">B334*$D$9*30/365</f>
        <v>155.29711574422518</v>
      </c>
      <c r="F334" s="77">
        <f>IF('[1]Parametry kredytu'!$C$40=1,C334,C334*'[1]Parametry kredytu'!$H$19)</f>
        <v>1390.559681098352</v>
      </c>
    </row>
    <row r="335" spans="1:6" ht="16.5" thickBot="1" x14ac:dyDescent="0.3">
      <c r="A335" s="10">
        <f t="shared" ref="A335:A400" si="22">A334+1</f>
        <v>323</v>
      </c>
      <c r="B335" s="75">
        <f t="shared" ref="B335:B398" si="23">B334-D334</f>
        <v>49830.906125314519</v>
      </c>
      <c r="C335" s="72">
        <f>IF(A335&lt;='Raty równe'!$D$10,$B$13*$H$3/(1-(1+$H$3)^-$D$10),0)</f>
        <v>1390.559681098352</v>
      </c>
      <c r="D335" s="76">
        <f t="shared" si="20"/>
        <v>1239.0191172652037</v>
      </c>
      <c r="E335" s="73">
        <f t="shared" si="21"/>
        <v>151.54056383314827</v>
      </c>
      <c r="F335" s="77">
        <f>IF('[1]Parametry kredytu'!$C$40=1,C335,C335*'[1]Parametry kredytu'!$H$19)</f>
        <v>1390.559681098352</v>
      </c>
    </row>
    <row r="336" spans="1:6" ht="16.5" thickBot="1" x14ac:dyDescent="0.3">
      <c r="A336" s="10">
        <f t="shared" si="22"/>
        <v>324</v>
      </c>
      <c r="B336" s="75">
        <f t="shared" si="23"/>
        <v>48591.887008049314</v>
      </c>
      <c r="C336" s="72">
        <f>IF(A336&lt;='Raty równe'!$D$10,$B$13*$H$3/(1-(1+$H$3)^-$D$10),0)</f>
        <v>1390.559681098352</v>
      </c>
      <c r="D336" s="76">
        <f t="shared" si="20"/>
        <v>1242.7870932108597</v>
      </c>
      <c r="E336" s="73">
        <f t="shared" si="21"/>
        <v>147.77258788749242</v>
      </c>
      <c r="F336" s="77">
        <f>IF('[1]Parametry kredytu'!$C$40=1,C336,C336*'[1]Parametry kredytu'!$H$19)</f>
        <v>1390.559681098352</v>
      </c>
    </row>
    <row r="337" spans="1:6" ht="16.5" thickBot="1" x14ac:dyDescent="0.3">
      <c r="A337" s="10">
        <f t="shared" si="22"/>
        <v>325</v>
      </c>
      <c r="B337" s="75">
        <f t="shared" si="23"/>
        <v>47349.099914838458</v>
      </c>
      <c r="C337" s="72">
        <f>IF(A337&lt;='Raty równe'!$D$10,$B$13*$H$3/(1-(1+$H$3)^-$D$10),0)</f>
        <v>1390.559681098352</v>
      </c>
      <c r="D337" s="76">
        <f t="shared" si="20"/>
        <v>1246.566527932679</v>
      </c>
      <c r="E337" s="73">
        <f t="shared" si="21"/>
        <v>143.99315316567311</v>
      </c>
      <c r="F337" s="77">
        <f>IF('[1]Parametry kredytu'!$C$40=1,C337,C337*'[1]Parametry kredytu'!$H$19)</f>
        <v>1390.559681098352</v>
      </c>
    </row>
    <row r="338" spans="1:6" ht="16.5" thickBot="1" x14ac:dyDescent="0.3">
      <c r="A338" s="10">
        <f t="shared" si="22"/>
        <v>326</v>
      </c>
      <c r="B338" s="75">
        <f t="shared" si="23"/>
        <v>46102.533386905779</v>
      </c>
      <c r="C338" s="72">
        <f>IF(A338&lt;='Raty równe'!$D$10,$B$13*$H$3/(1-(1+$H$3)^-$D$10),0)</f>
        <v>1390.559681098352</v>
      </c>
      <c r="D338" s="76">
        <f t="shared" si="20"/>
        <v>1250.3574562778988</v>
      </c>
      <c r="E338" s="73">
        <f t="shared" si="21"/>
        <v>140.20222482045318</v>
      </c>
      <c r="F338" s="77">
        <f>IF('[1]Parametry kredytu'!$C$40=1,C338,C338*'[1]Parametry kredytu'!$H$19)</f>
        <v>1390.559681098352</v>
      </c>
    </row>
    <row r="339" spans="1:6" ht="16.5" thickBot="1" x14ac:dyDescent="0.3">
      <c r="A339" s="10">
        <f t="shared" si="22"/>
        <v>327</v>
      </c>
      <c r="B339" s="75">
        <f t="shared" si="23"/>
        <v>44852.175930627884</v>
      </c>
      <c r="C339" s="72">
        <f>IF(A339&lt;='Raty równe'!$D$10,$B$13*$H$3/(1-(1+$H$3)^-$D$10),0)</f>
        <v>1390.559681098352</v>
      </c>
      <c r="D339" s="76">
        <f t="shared" si="20"/>
        <v>1254.1599131997302</v>
      </c>
      <c r="E339" s="73">
        <f t="shared" si="21"/>
        <v>136.39976789862177</v>
      </c>
      <c r="F339" s="77">
        <f>IF('[1]Parametry kredytu'!$C$40=1,C339,C339*'[1]Parametry kredytu'!$H$19)</f>
        <v>1390.559681098352</v>
      </c>
    </row>
    <row r="340" spans="1:6" ht="16.5" thickBot="1" x14ac:dyDescent="0.3">
      <c r="A340" s="10">
        <f t="shared" si="22"/>
        <v>328</v>
      </c>
      <c r="B340" s="75">
        <f t="shared" si="23"/>
        <v>43598.016017428155</v>
      </c>
      <c r="C340" s="72">
        <f>IF(A340&lt;='Raty równe'!$D$10,$B$13*$H$3/(1-(1+$H$3)^-$D$10),0)</f>
        <v>1390.559681098352</v>
      </c>
      <c r="D340" s="76">
        <f t="shared" si="20"/>
        <v>1257.9739337576802</v>
      </c>
      <c r="E340" s="73">
        <f t="shared" si="21"/>
        <v>132.5857473406719</v>
      </c>
      <c r="F340" s="77">
        <f>IF('[1]Parametry kredytu'!$C$40=1,C340,C340*'[1]Parametry kredytu'!$H$19)</f>
        <v>1390.559681098352</v>
      </c>
    </row>
    <row r="341" spans="1:6" ht="16.5" thickBot="1" x14ac:dyDescent="0.3">
      <c r="A341" s="10">
        <f t="shared" si="22"/>
        <v>329</v>
      </c>
      <c r="B341" s="75">
        <f t="shared" si="23"/>
        <v>42340.042083670472</v>
      </c>
      <c r="C341" s="72">
        <f>IF(A341&lt;='Raty równe'!$D$10,$B$13*$H$3/(1-(1+$H$3)^-$D$10),0)</f>
        <v>1390.559681098352</v>
      </c>
      <c r="D341" s="76">
        <f t="shared" si="20"/>
        <v>1261.7995531178747</v>
      </c>
      <c r="E341" s="73">
        <f t="shared" si="21"/>
        <v>128.76012798047734</v>
      </c>
      <c r="F341" s="77">
        <f>IF('[1]Parametry kredytu'!$C$40=1,C341,C341*'[1]Parametry kredytu'!$H$19)</f>
        <v>1390.559681098352</v>
      </c>
    </row>
    <row r="342" spans="1:6" ht="16.5" thickBot="1" x14ac:dyDescent="0.3">
      <c r="A342" s="10">
        <f t="shared" si="22"/>
        <v>330</v>
      </c>
      <c r="B342" s="75">
        <f t="shared" si="23"/>
        <v>41078.242530552598</v>
      </c>
      <c r="C342" s="72">
        <f>IF(A342&lt;='Raty równe'!$D$10,$B$13*$H$3/(1-(1+$H$3)^-$D$10),0)</f>
        <v>1390.559681098352</v>
      </c>
      <c r="D342" s="76">
        <f t="shared" si="20"/>
        <v>1265.6368065533838</v>
      </c>
      <c r="E342" s="73">
        <f t="shared" si="21"/>
        <v>124.92287454496817</v>
      </c>
      <c r="F342" s="77">
        <f>IF('[1]Parametry kredytu'!$C$40=1,C342,C342*'[1]Parametry kredytu'!$H$19)</f>
        <v>1390.559681098352</v>
      </c>
    </row>
    <row r="343" spans="1:6" ht="16.5" thickBot="1" x14ac:dyDescent="0.3">
      <c r="A343" s="10">
        <f t="shared" si="22"/>
        <v>331</v>
      </c>
      <c r="B343" s="75">
        <f t="shared" si="23"/>
        <v>39812.605723999215</v>
      </c>
      <c r="C343" s="72">
        <f>IF(A343&lt;='Raty równe'!$D$10,$B$13*$H$3/(1-(1+$H$3)^-$D$10),0)</f>
        <v>1390.559681098352</v>
      </c>
      <c r="D343" s="76">
        <f t="shared" si="20"/>
        <v>1269.4857294445462</v>
      </c>
      <c r="E343" s="73">
        <f t="shared" si="21"/>
        <v>121.07395165380584</v>
      </c>
      <c r="F343" s="77">
        <f>IF('[1]Parametry kredytu'!$C$40=1,C343,C343*'[1]Parametry kredytu'!$H$19)</f>
        <v>1390.559681098352</v>
      </c>
    </row>
    <row r="344" spans="1:6" ht="16.5" thickBot="1" x14ac:dyDescent="0.3">
      <c r="A344" s="10">
        <f t="shared" si="22"/>
        <v>332</v>
      </c>
      <c r="B344" s="75">
        <f t="shared" si="23"/>
        <v>38543.119994554669</v>
      </c>
      <c r="C344" s="72">
        <f>IF(A344&lt;='Raty równe'!$D$10,$B$13*$H$3/(1-(1+$H$3)^-$D$10),0)</f>
        <v>1390.559681098352</v>
      </c>
      <c r="D344" s="76">
        <f t="shared" si="20"/>
        <v>1273.3463572792953</v>
      </c>
      <c r="E344" s="73">
        <f t="shared" si="21"/>
        <v>117.21332381905665</v>
      </c>
      <c r="F344" s="77">
        <f>IF('[1]Parametry kredytu'!$C$40=1,C344,C344*'[1]Parametry kredytu'!$H$19)</f>
        <v>1390.559681098352</v>
      </c>
    </row>
    <row r="345" spans="1:6" ht="16.5" thickBot="1" x14ac:dyDescent="0.3">
      <c r="A345" s="10">
        <f t="shared" si="22"/>
        <v>333</v>
      </c>
      <c r="B345" s="75">
        <f t="shared" si="23"/>
        <v>37269.773637275372</v>
      </c>
      <c r="C345" s="72">
        <f>IF(A345&lt;='Raty równe'!$D$10,$B$13*$H$3/(1-(1+$H$3)^-$D$10),0)</f>
        <v>1390.559681098352</v>
      </c>
      <c r="D345" s="76">
        <f t="shared" si="20"/>
        <v>1277.2187256534871</v>
      </c>
      <c r="E345" s="73">
        <f t="shared" si="21"/>
        <v>113.34095544486483</v>
      </c>
      <c r="F345" s="77">
        <f>IF('[1]Parametry kredytu'!$C$40=1,C345,C345*'[1]Parametry kredytu'!$H$19)</f>
        <v>1390.559681098352</v>
      </c>
    </row>
    <row r="346" spans="1:6" ht="16.5" thickBot="1" x14ac:dyDescent="0.3">
      <c r="A346" s="10">
        <f t="shared" si="22"/>
        <v>334</v>
      </c>
      <c r="B346" s="75">
        <f t="shared" si="23"/>
        <v>35992.554911621883</v>
      </c>
      <c r="C346" s="72">
        <f>IF(A346&lt;='Raty równe'!$D$10,$B$13*$H$3/(1-(1+$H$3)^-$D$10),0)</f>
        <v>1390.559681098352</v>
      </c>
      <c r="D346" s="76">
        <f t="shared" si="20"/>
        <v>1281.1028702712279</v>
      </c>
      <c r="E346" s="73">
        <f t="shared" si="21"/>
        <v>109.45681082712407</v>
      </c>
      <c r="F346" s="77">
        <f>IF('[1]Parametry kredytu'!$C$40=1,C346,C346*'[1]Parametry kredytu'!$H$19)</f>
        <v>1390.559681098352</v>
      </c>
    </row>
    <row r="347" spans="1:6" ht="16.5" thickBot="1" x14ac:dyDescent="0.3">
      <c r="A347" s="10">
        <f t="shared" si="22"/>
        <v>335</v>
      </c>
      <c r="B347" s="75">
        <f t="shared" si="23"/>
        <v>34711.452041350654</v>
      </c>
      <c r="C347" s="72">
        <f>IF(A347&lt;='Raty równe'!$D$10,$B$13*$H$3/(1-(1+$H$3)^-$D$10),0)</f>
        <v>1390.559681098352</v>
      </c>
      <c r="D347" s="76">
        <f t="shared" si="20"/>
        <v>1284.9988269452035</v>
      </c>
      <c r="E347" s="73">
        <f t="shared" si="21"/>
        <v>105.56085415314855</v>
      </c>
      <c r="F347" s="77">
        <f>IF('[1]Parametry kredytu'!$C$40=1,C347,C347*'[1]Parametry kredytu'!$H$19)</f>
        <v>1390.559681098352</v>
      </c>
    </row>
    <row r="348" spans="1:6" ht="16.5" thickBot="1" x14ac:dyDescent="0.3">
      <c r="A348" s="10">
        <f t="shared" si="22"/>
        <v>336</v>
      </c>
      <c r="B348" s="75">
        <f t="shared" si="23"/>
        <v>33426.453214405454</v>
      </c>
      <c r="C348" s="72">
        <f>IF(A348&lt;='Raty równe'!$D$10,$B$13*$H$3/(1-(1+$H$3)^-$D$10),0)</f>
        <v>1390.559681098352</v>
      </c>
      <c r="D348" s="76">
        <f t="shared" si="20"/>
        <v>1288.9066315970094</v>
      </c>
      <c r="E348" s="73">
        <f t="shared" si="21"/>
        <v>101.65304950134261</v>
      </c>
      <c r="F348" s="77">
        <f>IF('[1]Parametry kredytu'!$C$40=1,C348,C348*'[1]Parametry kredytu'!$H$19)</f>
        <v>1390.559681098352</v>
      </c>
    </row>
    <row r="349" spans="1:6" ht="16.5" thickBot="1" x14ac:dyDescent="0.3">
      <c r="A349" s="10">
        <f t="shared" si="22"/>
        <v>337</v>
      </c>
      <c r="B349" s="75">
        <f t="shared" si="23"/>
        <v>32137.546582808445</v>
      </c>
      <c r="C349" s="72">
        <f>IF(A349&lt;='Raty równe'!$D$10,$B$13*$H$3/(1-(1+$H$3)^-$D$10),0)</f>
        <v>1390.559681098352</v>
      </c>
      <c r="D349" s="76">
        <f t="shared" si="20"/>
        <v>1292.8263202574826</v>
      </c>
      <c r="E349" s="73">
        <f t="shared" si="21"/>
        <v>97.733360840869508</v>
      </c>
      <c r="F349" s="77">
        <f>IF('[1]Parametry kredytu'!$C$40=1,C349,C349*'[1]Parametry kredytu'!$H$19)</f>
        <v>1390.559681098352</v>
      </c>
    </row>
    <row r="350" spans="1:6" ht="16.5" thickBot="1" x14ac:dyDescent="0.3">
      <c r="A350" s="10">
        <f t="shared" si="22"/>
        <v>338</v>
      </c>
      <c r="B350" s="75">
        <f t="shared" si="23"/>
        <v>30844.720262550964</v>
      </c>
      <c r="C350" s="72">
        <f>IF(A350&lt;='Raty równe'!$D$10,$B$13*$H$3/(1-(1+$H$3)^-$D$10),0)</f>
        <v>1390.559681098352</v>
      </c>
      <c r="D350" s="76">
        <f t="shared" si="20"/>
        <v>1296.7579290670326</v>
      </c>
      <c r="E350" s="73">
        <f t="shared" si="21"/>
        <v>93.801752031319367</v>
      </c>
      <c r="F350" s="77">
        <f>IF('[1]Parametry kredytu'!$C$40=1,C350,C350*'[1]Parametry kredytu'!$H$19)</f>
        <v>1390.559681098352</v>
      </c>
    </row>
    <row r="351" spans="1:6" ht="16.5" thickBot="1" x14ac:dyDescent="0.3">
      <c r="A351" s="10">
        <f t="shared" si="22"/>
        <v>339</v>
      </c>
      <c r="B351" s="75">
        <f t="shared" si="23"/>
        <v>29547.962333483931</v>
      </c>
      <c r="C351" s="72">
        <f>IF(A351&lt;='Raty równe'!$D$10,$B$13*$H$3/(1-(1+$H$3)^-$D$10),0)</f>
        <v>1390.559681098352</v>
      </c>
      <c r="D351" s="76">
        <f t="shared" si="20"/>
        <v>1300.7014942759763</v>
      </c>
      <c r="E351" s="73">
        <f t="shared" si="21"/>
        <v>89.858186822375785</v>
      </c>
      <c r="F351" s="77">
        <f>IF('[1]Parametry kredytu'!$C$40=1,C351,C351*'[1]Parametry kredytu'!$H$19)</f>
        <v>1390.559681098352</v>
      </c>
    </row>
    <row r="352" spans="1:6" ht="16.5" thickBot="1" x14ac:dyDescent="0.3">
      <c r="A352" s="10">
        <f t="shared" si="22"/>
        <v>340</v>
      </c>
      <c r="B352" s="75">
        <f t="shared" si="23"/>
        <v>28247.260839207953</v>
      </c>
      <c r="C352" s="72">
        <f>IF(A352&lt;='Raty równe'!$D$10,$B$13*$H$3/(1-(1+$H$3)^-$D$10),0)</f>
        <v>1390.559681098352</v>
      </c>
      <c r="D352" s="76">
        <f t="shared" si="20"/>
        <v>1304.6570522448703</v>
      </c>
      <c r="E352" s="73">
        <f t="shared" si="21"/>
        <v>85.902628853481716</v>
      </c>
      <c r="F352" s="77">
        <f>IF('[1]Parametry kredytu'!$C$40=1,C352,C352*'[1]Parametry kredytu'!$H$19)</f>
        <v>1390.559681098352</v>
      </c>
    </row>
    <row r="353" spans="1:6" ht="16.5" thickBot="1" x14ac:dyDescent="0.3">
      <c r="A353" s="10">
        <f t="shared" si="22"/>
        <v>341</v>
      </c>
      <c r="B353" s="75">
        <f t="shared" si="23"/>
        <v>26942.603786963082</v>
      </c>
      <c r="C353" s="72">
        <f>IF(A353&lt;='Raty równe'!$D$10,$B$13*$H$3/(1-(1+$H$3)^-$D$10),0)</f>
        <v>1390.559681098352</v>
      </c>
      <c r="D353" s="76">
        <f t="shared" si="20"/>
        <v>1308.6246394448478</v>
      </c>
      <c r="E353" s="73">
        <f t="shared" si="21"/>
        <v>81.935041653504157</v>
      </c>
      <c r="F353" s="77">
        <f>IF('[1]Parametry kredytu'!$C$40=1,C353,C353*'[1]Parametry kredytu'!$H$19)</f>
        <v>1390.559681098352</v>
      </c>
    </row>
    <row r="354" spans="1:6" ht="16.5" thickBot="1" x14ac:dyDescent="0.3">
      <c r="A354" s="10">
        <f t="shared" si="22"/>
        <v>342</v>
      </c>
      <c r="B354" s="75">
        <f t="shared" si="23"/>
        <v>25633.979147518236</v>
      </c>
      <c r="C354" s="72">
        <f>IF(A354&lt;='Raty równe'!$D$10,$B$13*$H$3/(1-(1+$H$3)^-$D$10),0)</f>
        <v>1390.559681098352</v>
      </c>
      <c r="D354" s="76">
        <f t="shared" si="20"/>
        <v>1312.6042924579542</v>
      </c>
      <c r="E354" s="73">
        <f t="shared" si="21"/>
        <v>77.955388640397913</v>
      </c>
      <c r="F354" s="77">
        <f>IF('[1]Parametry kredytu'!$C$40=1,C354,C354*'[1]Parametry kredytu'!$H$19)</f>
        <v>1390.559681098352</v>
      </c>
    </row>
    <row r="355" spans="1:6" ht="16.5" thickBot="1" x14ac:dyDescent="0.3">
      <c r="A355" s="10">
        <f t="shared" si="22"/>
        <v>343</v>
      </c>
      <c r="B355" s="75">
        <f t="shared" si="23"/>
        <v>24321.374855060283</v>
      </c>
      <c r="C355" s="72">
        <f>IF(A355&lt;='Raty równe'!$D$10,$B$13*$H$3/(1-(1+$H$3)^-$D$10),0)</f>
        <v>1390.559681098352</v>
      </c>
      <c r="D355" s="76">
        <f t="shared" si="20"/>
        <v>1316.5960479774837</v>
      </c>
      <c r="E355" s="73">
        <f t="shared" si="21"/>
        <v>73.963633120868252</v>
      </c>
      <c r="F355" s="77">
        <f>IF('[1]Parametry kredytu'!$C$40=1,C355,C355*'[1]Parametry kredytu'!$H$19)</f>
        <v>1390.559681098352</v>
      </c>
    </row>
    <row r="356" spans="1:6" ht="16.5" thickBot="1" x14ac:dyDescent="0.3">
      <c r="A356" s="10">
        <f t="shared" si="22"/>
        <v>344</v>
      </c>
      <c r="B356" s="75">
        <f t="shared" si="23"/>
        <v>23004.778807082799</v>
      </c>
      <c r="C356" s="72">
        <f>IF(A356&lt;='Raty równe'!$D$10,$B$13*$H$3/(1-(1+$H$3)^-$D$10),0)</f>
        <v>1390.559681098352</v>
      </c>
      <c r="D356" s="76">
        <f t="shared" si="20"/>
        <v>1320.5999428083194</v>
      </c>
      <c r="E356" s="73">
        <f t="shared" si="21"/>
        <v>69.959738290032618</v>
      </c>
      <c r="F356" s="77">
        <f>IF('[1]Parametry kredytu'!$C$40=1,C356,C356*'[1]Parametry kredytu'!$H$19)</f>
        <v>1390.559681098352</v>
      </c>
    </row>
    <row r="357" spans="1:6" ht="16.5" thickBot="1" x14ac:dyDescent="0.3">
      <c r="A357" s="10">
        <f t="shared" si="22"/>
        <v>345</v>
      </c>
      <c r="B357" s="75">
        <f t="shared" si="23"/>
        <v>21684.17886427448</v>
      </c>
      <c r="C357" s="72">
        <f>IF(A357&lt;='Raty równe'!$D$10,$B$13*$H$3/(1-(1+$H$3)^-$D$10),0)</f>
        <v>1390.559681098352</v>
      </c>
      <c r="D357" s="76">
        <f t="shared" si="20"/>
        <v>1324.6160138672708</v>
      </c>
      <c r="E357" s="73">
        <f t="shared" si="21"/>
        <v>65.943667231081292</v>
      </c>
      <c r="F357" s="77">
        <f>IF('[1]Parametry kredytu'!$C$40=1,C357,C357*'[1]Parametry kredytu'!$H$19)</f>
        <v>1390.559681098352</v>
      </c>
    </row>
    <row r="358" spans="1:6" ht="16.5" thickBot="1" x14ac:dyDescent="0.3">
      <c r="A358" s="10">
        <f t="shared" si="22"/>
        <v>346</v>
      </c>
      <c r="B358" s="75">
        <f t="shared" si="23"/>
        <v>20359.562850407208</v>
      </c>
      <c r="C358" s="72">
        <f>IF(A358&lt;='Raty równe'!$D$10,$B$13*$H$3/(1-(1+$H$3)^-$D$10),0)</f>
        <v>1390.559681098352</v>
      </c>
      <c r="D358" s="76">
        <f t="shared" si="20"/>
        <v>1328.644298183415</v>
      </c>
      <c r="E358" s="73">
        <f t="shared" si="21"/>
        <v>61.915382914936984</v>
      </c>
      <c r="F358" s="77">
        <f>IF('[1]Parametry kredytu'!$C$40=1,C358,C358*'[1]Parametry kredytu'!$H$19)</f>
        <v>1390.559681098352</v>
      </c>
    </row>
    <row r="359" spans="1:6" ht="16.5" thickBot="1" x14ac:dyDescent="0.3">
      <c r="A359" s="10">
        <f t="shared" si="22"/>
        <v>347</v>
      </c>
      <c r="B359" s="75">
        <f t="shared" si="23"/>
        <v>19030.918552223793</v>
      </c>
      <c r="C359" s="72">
        <f>IF(A359&lt;='Raty równe'!$D$10,$B$13*$H$3/(1-(1+$H$3)^-$D$10),0)</f>
        <v>1390.559681098352</v>
      </c>
      <c r="D359" s="76">
        <f t="shared" si="20"/>
        <v>1332.6848328984386</v>
      </c>
      <c r="E359" s="73">
        <f t="shared" si="21"/>
        <v>57.874848199913444</v>
      </c>
      <c r="F359" s="77">
        <f>IF('[1]Parametry kredytu'!$C$40=1,C359,C359*'[1]Parametry kredytu'!$H$19)</f>
        <v>1390.559681098352</v>
      </c>
    </row>
    <row r="360" spans="1:6" ht="16.5" thickBot="1" x14ac:dyDescent="0.3">
      <c r="A360" s="10">
        <f t="shared" si="22"/>
        <v>348</v>
      </c>
      <c r="B360" s="75">
        <f t="shared" si="23"/>
        <v>17698.233719325355</v>
      </c>
      <c r="C360" s="72">
        <f>IF(A360&lt;='Raty równe'!$D$10,$B$13*$H$3/(1-(1+$H$3)^-$D$10),0)</f>
        <v>1390.559681098352</v>
      </c>
      <c r="D360" s="76">
        <f t="shared" si="20"/>
        <v>1336.7376552669791</v>
      </c>
      <c r="E360" s="73">
        <f t="shared" si="21"/>
        <v>53.82202583137299</v>
      </c>
      <c r="F360" s="77">
        <f>IF('[1]Parametry kredytu'!$C$40=1,C360,C360*'[1]Parametry kredytu'!$H$19)</f>
        <v>1390.559681098352</v>
      </c>
    </row>
    <row r="361" spans="1:6" ht="16.5" thickBot="1" x14ac:dyDescent="0.3">
      <c r="A361" s="10">
        <f t="shared" si="22"/>
        <v>349</v>
      </c>
      <c r="B361" s="75">
        <f t="shared" si="23"/>
        <v>16361.496064058376</v>
      </c>
      <c r="C361" s="72">
        <f>IF(A361&lt;='Raty równe'!$D$10,$B$13*$H$3/(1-(1+$H$3)^-$D$10),0)</f>
        <v>1390.559681098352</v>
      </c>
      <c r="D361" s="76">
        <f t="shared" si="20"/>
        <v>1340.8028026569691</v>
      </c>
      <c r="E361" s="73">
        <f t="shared" si="21"/>
        <v>49.756878441383002</v>
      </c>
      <c r="F361" s="77">
        <f>IF('[1]Parametry kredytu'!$C$40=1,C361,C361*'[1]Parametry kredytu'!$H$19)</f>
        <v>1390.559681098352</v>
      </c>
    </row>
    <row r="362" spans="1:6" ht="16.5" thickBot="1" x14ac:dyDescent="0.3">
      <c r="A362" s="10">
        <f t="shared" si="22"/>
        <v>350</v>
      </c>
      <c r="B362" s="75">
        <f t="shared" si="23"/>
        <v>15020.693261401408</v>
      </c>
      <c r="C362" s="72">
        <f>IF(A362&lt;='Raty równe'!$D$10,$B$13*$H$3/(1-(1+$H$3)^-$D$10),0)</f>
        <v>1390.559681098352</v>
      </c>
      <c r="D362" s="76">
        <f t="shared" si="20"/>
        <v>1344.8803125499805</v>
      </c>
      <c r="E362" s="73">
        <f t="shared" si="21"/>
        <v>45.679368548371407</v>
      </c>
      <c r="F362" s="77">
        <f>IF('[1]Parametry kredytu'!$C$40=1,C362,C362*'[1]Parametry kredytu'!$H$19)</f>
        <v>1390.559681098352</v>
      </c>
    </row>
    <row r="363" spans="1:6" ht="16.5" thickBot="1" x14ac:dyDescent="0.3">
      <c r="A363" s="10">
        <f t="shared" si="22"/>
        <v>351</v>
      </c>
      <c r="B363" s="75">
        <f t="shared" si="23"/>
        <v>13675.812948851428</v>
      </c>
      <c r="C363" s="72">
        <f>IF(A363&lt;='Raty równe'!$D$10,$B$13*$H$3/(1-(1+$H$3)^-$D$10),0)</f>
        <v>1390.559681098352</v>
      </c>
      <c r="D363" s="76">
        <f t="shared" si="20"/>
        <v>1348.970222541571</v>
      </c>
      <c r="E363" s="73">
        <f t="shared" si="21"/>
        <v>41.589458556781054</v>
      </c>
      <c r="F363" s="77">
        <f>IF('[1]Parametry kredytu'!$C$40=1,C363,C363*'[1]Parametry kredytu'!$H$19)</f>
        <v>1390.559681098352</v>
      </c>
    </row>
    <row r="364" spans="1:6" ht="16.5" thickBot="1" x14ac:dyDescent="0.3">
      <c r="A364" s="10">
        <f t="shared" si="22"/>
        <v>352</v>
      </c>
      <c r="B364" s="75">
        <f t="shared" si="23"/>
        <v>12326.842726309857</v>
      </c>
      <c r="C364" s="72">
        <f>IF(A364&lt;='Raty równe'!$D$10,$B$13*$H$3/(1-(1+$H$3)^-$D$10),0)</f>
        <v>1390.559681098352</v>
      </c>
      <c r="D364" s="76">
        <f t="shared" si="20"/>
        <v>1353.072570341629</v>
      </c>
      <c r="E364" s="73">
        <f t="shared" si="21"/>
        <v>37.487110756723126</v>
      </c>
      <c r="F364" s="77">
        <f>IF('[1]Parametry kredytu'!$C$40=1,C364,C364*'[1]Parametry kredytu'!$H$19)</f>
        <v>1390.559681098352</v>
      </c>
    </row>
    <row r="365" spans="1:6" ht="16.5" thickBot="1" x14ac:dyDescent="0.3">
      <c r="A365" s="10">
        <f t="shared" si="22"/>
        <v>353</v>
      </c>
      <c r="B365" s="75">
        <f t="shared" si="23"/>
        <v>10973.770155968228</v>
      </c>
      <c r="C365" s="72">
        <f>IF(A365&lt;='Raty równe'!$D$10,$B$13*$H$3/(1-(1+$H$3)^-$D$10),0)</f>
        <v>1390.559681098352</v>
      </c>
      <c r="D365" s="76">
        <f t="shared" si="20"/>
        <v>1357.1873937747225</v>
      </c>
      <c r="E365" s="73">
        <f t="shared" si="21"/>
        <v>33.372287323629408</v>
      </c>
      <c r="F365" s="77">
        <f>IF('[1]Parametry kredytu'!$C$40=1,C365,C365*'[1]Parametry kredytu'!$H$19)</f>
        <v>1390.559681098352</v>
      </c>
    </row>
    <row r="366" spans="1:6" ht="16.5" thickBot="1" x14ac:dyDescent="0.3">
      <c r="A366" s="10">
        <f t="shared" si="22"/>
        <v>354</v>
      </c>
      <c r="B366" s="75">
        <f t="shared" si="23"/>
        <v>9616.5827621935059</v>
      </c>
      <c r="C366" s="72">
        <f>IF(A366&lt;='Raty równe'!$D$10,$B$13*$H$3/(1-(1+$H$3)^-$D$10),0)</f>
        <v>1390.559681098352</v>
      </c>
      <c r="D366" s="76">
        <f t="shared" si="20"/>
        <v>1361.3147307804486</v>
      </c>
      <c r="E366" s="73">
        <f t="shared" si="21"/>
        <v>29.244950317903537</v>
      </c>
      <c r="F366" s="77">
        <f>IF('[1]Parametry kredytu'!$C$40=1,C366,C366*'[1]Parametry kredytu'!$H$19)</f>
        <v>1390.559681098352</v>
      </c>
    </row>
    <row r="367" spans="1:6" ht="16.5" thickBot="1" x14ac:dyDescent="0.3">
      <c r="A367" s="10">
        <f t="shared" si="22"/>
        <v>355</v>
      </c>
      <c r="B367" s="75">
        <f t="shared" si="23"/>
        <v>8255.2680314130575</v>
      </c>
      <c r="C367" s="72">
        <f>IF(A367&lt;='Raty równe'!$D$10,$B$13*$H$3/(1-(1+$H$3)^-$D$10),0)</f>
        <v>1390.559681098352</v>
      </c>
      <c r="D367" s="76">
        <f t="shared" si="20"/>
        <v>1365.4546194137808</v>
      </c>
      <c r="E367" s="73">
        <f t="shared" si="21"/>
        <v>25.105061684571215</v>
      </c>
      <c r="F367" s="77">
        <f>IF('[1]Parametry kredytu'!$C$40=1,C367,C367*'[1]Parametry kredytu'!$H$19)</f>
        <v>1390.559681098352</v>
      </c>
    </row>
    <row r="368" spans="1:6" ht="16.5" thickBot="1" x14ac:dyDescent="0.3">
      <c r="A368" s="10">
        <f t="shared" si="22"/>
        <v>356</v>
      </c>
      <c r="B368" s="75">
        <f t="shared" si="23"/>
        <v>6889.8134119992765</v>
      </c>
      <c r="C368" s="72">
        <f>IF(A368&lt;='Raty równe'!$D$10,$B$13*$H$3/(1-(1+$H$3)^-$D$10),0)</f>
        <v>1390.559681098352</v>
      </c>
      <c r="D368" s="76">
        <f t="shared" si="20"/>
        <v>1369.6070978454227</v>
      </c>
      <c r="E368" s="73">
        <f t="shared" si="21"/>
        <v>20.952583252929305</v>
      </c>
      <c r="F368" s="77">
        <f>IF('[1]Parametry kredytu'!$C$40=1,C368,C368*'[1]Parametry kredytu'!$H$19)</f>
        <v>1390.559681098352</v>
      </c>
    </row>
    <row r="369" spans="1:6" ht="16.5" thickBot="1" x14ac:dyDescent="0.3">
      <c r="A369" s="10">
        <f t="shared" si="22"/>
        <v>357</v>
      </c>
      <c r="B369" s="75">
        <f t="shared" si="23"/>
        <v>5520.2063141538538</v>
      </c>
      <c r="C369" s="72">
        <f>IF(A369&lt;='Raty równe'!$D$10,$B$13*$H$3/(1-(1+$H$3)^-$D$10),0)</f>
        <v>1390.559681098352</v>
      </c>
      <c r="D369" s="76">
        <f t="shared" si="20"/>
        <v>1373.7722043621582</v>
      </c>
      <c r="E369" s="73">
        <f t="shared" si="21"/>
        <v>16.787476736193909</v>
      </c>
      <c r="F369" s="77">
        <f>IF('[1]Parametry kredytu'!$C$40=1,C369,C369*'[1]Parametry kredytu'!$H$19)</f>
        <v>1390.559681098352</v>
      </c>
    </row>
    <row r="370" spans="1:6" ht="16.5" thickBot="1" x14ac:dyDescent="0.3">
      <c r="A370" s="10">
        <f t="shared" si="22"/>
        <v>358</v>
      </c>
      <c r="B370" s="75">
        <f t="shared" si="23"/>
        <v>4146.4341097916958</v>
      </c>
      <c r="C370" s="72">
        <f>IF(A370&lt;='Raty równe'!$D$10,$B$13*$H$3/(1-(1+$H$3)^-$D$10),0)</f>
        <v>1390.559681098352</v>
      </c>
      <c r="D370" s="76">
        <f t="shared" si="20"/>
        <v>1377.9499773672046</v>
      </c>
      <c r="E370" s="73">
        <f t="shared" si="21"/>
        <v>12.609703731147347</v>
      </c>
      <c r="F370" s="77">
        <f>IF('[1]Parametry kredytu'!$C$40=1,C370,C370*'[1]Parametry kredytu'!$H$19)</f>
        <v>1390.559681098352</v>
      </c>
    </row>
    <row r="371" spans="1:6" ht="16.5" thickBot="1" x14ac:dyDescent="0.3">
      <c r="A371" s="10">
        <f t="shared" si="22"/>
        <v>359</v>
      </c>
      <c r="B371" s="75">
        <f t="shared" si="23"/>
        <v>2768.4841324244912</v>
      </c>
      <c r="C371" s="72">
        <f>IF(A371&lt;='Raty równe'!$D$10,$B$13*$H$3/(1-(1+$H$3)^-$D$10),0)</f>
        <v>1390.559681098352</v>
      </c>
      <c r="D371" s="76">
        <f t="shared" si="20"/>
        <v>1382.140455380568</v>
      </c>
      <c r="E371" s="73">
        <f t="shared" si="21"/>
        <v>8.4192257177840695</v>
      </c>
      <c r="F371" s="77">
        <f>IF('[1]Parametry kredytu'!$C$40=1,C371,C371*'[1]Parametry kredytu'!$H$19)</f>
        <v>1390.559681098352</v>
      </c>
    </row>
    <row r="372" spans="1:6" ht="16.5" thickBot="1" x14ac:dyDescent="0.3">
      <c r="A372" s="19">
        <f t="shared" si="22"/>
        <v>360</v>
      </c>
      <c r="B372" s="78">
        <f t="shared" si="23"/>
        <v>1386.3436770439232</v>
      </c>
      <c r="C372" s="79">
        <f>IF(A372&lt;='Raty równe'!$D$10,$B$13*$H$3/(1-(1+$H$3)^-$D$10),0)</f>
        <v>1390.559681098352</v>
      </c>
      <c r="D372" s="80">
        <f t="shared" si="20"/>
        <v>1386.3436770393964</v>
      </c>
      <c r="E372" s="81">
        <f t="shared" si="21"/>
        <v>4.2160040589554919</v>
      </c>
      <c r="F372" s="82">
        <f>IF('[1]Parametry kredytu'!$C$40=1,C372,C372*'[1]Parametry kredytu'!$H$19)</f>
        <v>1390.559681098352</v>
      </c>
    </row>
    <row r="373" spans="1:6" ht="16.5" thickBot="1" x14ac:dyDescent="0.3">
      <c r="A373" s="10">
        <f t="shared" si="22"/>
        <v>361</v>
      </c>
      <c r="B373" s="78">
        <f t="shared" si="23"/>
        <v>4.5267825043993071E-9</v>
      </c>
      <c r="C373" s="79">
        <f>IF(A373&lt;='Raty równe'!$D$10,$B$13*$H$3/(1-(1+$H$3)^-$D$10),0)</f>
        <v>0</v>
      </c>
      <c r="D373" s="80">
        <f t="shared" si="20"/>
        <v>-1.376637967091296E-11</v>
      </c>
      <c r="E373" s="81">
        <f t="shared" si="21"/>
        <v>1.376637967091296E-11</v>
      </c>
      <c r="F373" s="82">
        <f>IF('[1]Parametry kredytu'!$C$40=1,C373,C373*'[1]Parametry kredytu'!$H$19)</f>
        <v>0</v>
      </c>
    </row>
    <row r="374" spans="1:6" ht="16.5" thickBot="1" x14ac:dyDescent="0.3">
      <c r="A374" s="10">
        <f t="shared" si="22"/>
        <v>362</v>
      </c>
      <c r="B374" s="78">
        <f t="shared" si="23"/>
        <v>4.5405488840702203E-9</v>
      </c>
      <c r="C374" s="79">
        <f>IF(A374&lt;='Raty równe'!$D$10,$B$13*$H$3/(1-(1+$H$3)^-$D$10),0)</f>
        <v>0</v>
      </c>
      <c r="D374" s="80">
        <f t="shared" si="20"/>
        <v>-1.3808244551556012E-11</v>
      </c>
      <c r="E374" s="81">
        <f t="shared" si="21"/>
        <v>1.3808244551556012E-11</v>
      </c>
      <c r="F374" s="82">
        <f>IF('[1]Parametry kredytu'!$C$40=1,C374,C374*'[1]Parametry kredytu'!$H$19)</f>
        <v>0</v>
      </c>
    </row>
    <row r="375" spans="1:6" ht="16.5" thickBot="1" x14ac:dyDescent="0.3">
      <c r="A375" s="10">
        <f t="shared" si="22"/>
        <v>363</v>
      </c>
      <c r="B375" s="78">
        <f t="shared" si="23"/>
        <v>4.5543571286217763E-9</v>
      </c>
      <c r="C375" s="79">
        <f>IF(A375&lt;='Raty równe'!$D$10,$B$13*$H$3/(1-(1+$H$3)^-$D$10),0)</f>
        <v>0</v>
      </c>
      <c r="D375" s="80">
        <f t="shared" si="20"/>
        <v>-1.3850236747315539E-11</v>
      </c>
      <c r="E375" s="81">
        <f t="shared" si="21"/>
        <v>1.3850236747315539E-11</v>
      </c>
      <c r="F375" s="82">
        <f>IF('[1]Parametry kredytu'!$C$40=1,C375,C375*'[1]Parametry kredytu'!$H$19)</f>
        <v>0</v>
      </c>
    </row>
    <row r="376" spans="1:6" ht="16.5" thickBot="1" x14ac:dyDescent="0.3">
      <c r="A376" s="10">
        <f t="shared" si="22"/>
        <v>364</v>
      </c>
      <c r="B376" s="78">
        <f t="shared" si="23"/>
        <v>4.5682073653690917E-9</v>
      </c>
      <c r="C376" s="79">
        <f>IF(A376&lt;='Raty równe'!$D$10,$B$13*$H$3/(1-(1+$H$3)^-$D$10),0)</f>
        <v>0</v>
      </c>
      <c r="D376" s="80">
        <f t="shared" si="20"/>
        <v>-1.3892356645369016E-11</v>
      </c>
      <c r="E376" s="81">
        <f t="shared" si="21"/>
        <v>1.3892356645369016E-11</v>
      </c>
      <c r="F376" s="82">
        <f>IF('[1]Parametry kredytu'!$C$40=1,C376,C376*'[1]Parametry kredytu'!$H$19)</f>
        <v>0</v>
      </c>
    </row>
    <row r="377" spans="1:6" ht="16.5" thickBot="1" x14ac:dyDescent="0.3">
      <c r="A377" s="10">
        <f t="shared" si="22"/>
        <v>365</v>
      </c>
      <c r="B377" s="78">
        <f t="shared" si="23"/>
        <v>4.5820997220144604E-9</v>
      </c>
      <c r="C377" s="79">
        <f>IF(A377&lt;='Raty równe'!$D$10,$B$13*$H$3/(1-(1+$H$3)^-$D$10),0)</f>
        <v>0</v>
      </c>
      <c r="D377" s="80">
        <f t="shared" si="20"/>
        <v>-1.3934604634071372E-11</v>
      </c>
      <c r="E377" s="81">
        <f t="shared" si="21"/>
        <v>1.3934604634071372E-11</v>
      </c>
      <c r="F377" s="82">
        <f>IF('[1]Parametry kredytu'!$C$40=1,C377,C377*'[1]Parametry kredytu'!$H$19)</f>
        <v>0</v>
      </c>
    </row>
    <row r="378" spans="1:6" ht="16.5" thickBot="1" x14ac:dyDescent="0.3">
      <c r="A378" s="10">
        <f t="shared" si="22"/>
        <v>366</v>
      </c>
      <c r="B378" s="78">
        <f t="shared" si="23"/>
        <v>4.5960343266485321E-9</v>
      </c>
      <c r="C378" s="79">
        <f>IF(A378&lt;='Raty równe'!$D$10,$B$13*$H$3/(1-(1+$H$3)^-$D$10),0)</f>
        <v>0</v>
      </c>
      <c r="D378" s="80">
        <f t="shared" si="20"/>
        <v>-1.3976981102958549E-11</v>
      </c>
      <c r="E378" s="81">
        <f t="shared" si="21"/>
        <v>1.3976981102958549E-11</v>
      </c>
      <c r="F378" s="82">
        <f>IF('[1]Parametry kredytu'!$C$40=1,C378,C378*'[1]Parametry kredytu'!$H$19)</f>
        <v>0</v>
      </c>
    </row>
    <row r="379" spans="1:6" ht="16.5" thickBot="1" x14ac:dyDescent="0.3">
      <c r="A379" s="10">
        <f t="shared" si="22"/>
        <v>367</v>
      </c>
      <c r="B379" s="78">
        <f t="shared" si="23"/>
        <v>4.6100113077514904E-9</v>
      </c>
      <c r="C379" s="79">
        <f>IF(A379&lt;='Raty równe'!$D$10,$B$13*$H$3/(1-(1+$H$3)^-$D$10),0)</f>
        <v>0</v>
      </c>
      <c r="D379" s="80">
        <f t="shared" si="20"/>
        <v>-1.4019486442751109E-11</v>
      </c>
      <c r="E379" s="81">
        <f t="shared" si="21"/>
        <v>1.4019486442751109E-11</v>
      </c>
      <c r="F379" s="82">
        <f>IF('[1]Parametry kredytu'!$C$40=1,C379,C379*'[1]Parametry kredytu'!$H$19)</f>
        <v>0</v>
      </c>
    </row>
    <row r="380" spans="1:6" ht="16.5" thickBot="1" x14ac:dyDescent="0.3">
      <c r="A380" s="10">
        <f t="shared" si="22"/>
        <v>368</v>
      </c>
      <c r="B380" s="78">
        <f t="shared" si="23"/>
        <v>4.6240307941942414E-9</v>
      </c>
      <c r="C380" s="79">
        <f>IF(A380&lt;='Raty równe'!$D$10,$B$13*$H$3/(1-(1+$H$3)^-$D$10),0)</f>
        <v>0</v>
      </c>
      <c r="D380" s="80">
        <f t="shared" si="20"/>
        <v>-1.4062121045357829E-11</v>
      </c>
      <c r="E380" s="81">
        <f t="shared" si="21"/>
        <v>1.4062121045357829E-11</v>
      </c>
      <c r="F380" s="82">
        <f>IF('[1]Parametry kredytu'!$C$40=1,C380,C380*'[1]Parametry kredytu'!$H$19)</f>
        <v>0</v>
      </c>
    </row>
    <row r="381" spans="1:6" ht="16.5" thickBot="1" x14ac:dyDescent="0.3">
      <c r="A381" s="10">
        <f t="shared" si="22"/>
        <v>369</v>
      </c>
      <c r="B381" s="78">
        <f t="shared" si="23"/>
        <v>4.638092915239599E-9</v>
      </c>
      <c r="C381" s="79">
        <f>IF(A381&lt;='Raty równe'!$D$10,$B$13*$H$3/(1-(1+$H$3)^-$D$10),0)</f>
        <v>0</v>
      </c>
      <c r="D381" s="80">
        <f t="shared" si="20"/>
        <v>-1.4104885303879328E-11</v>
      </c>
      <c r="E381" s="81">
        <f t="shared" si="21"/>
        <v>1.4104885303879328E-11</v>
      </c>
      <c r="F381" s="82">
        <f>IF('[1]Parametry kredytu'!$C$40=1,C381,C381*'[1]Parametry kredytu'!$H$19)</f>
        <v>0</v>
      </c>
    </row>
    <row r="382" spans="1:6" ht="16.5" thickBot="1" x14ac:dyDescent="0.3">
      <c r="A382" s="10">
        <f t="shared" si="22"/>
        <v>370</v>
      </c>
      <c r="B382" s="78">
        <f t="shared" si="23"/>
        <v>4.6521978005434786E-9</v>
      </c>
      <c r="C382" s="79">
        <f>IF(A382&lt;='Raty równe'!$D$10,$B$13*$H$3/(1-(1+$H$3)^-$D$10),0)</f>
        <v>0</v>
      </c>
      <c r="D382" s="80">
        <f t="shared" si="20"/>
        <v>-1.4147779612611673E-11</v>
      </c>
      <c r="E382" s="81">
        <f t="shared" si="21"/>
        <v>1.4147779612611673E-11</v>
      </c>
      <c r="F382" s="82">
        <f>IF('[1]Parametry kredytu'!$C$40=1,C382,C382*'[1]Parametry kredytu'!$H$19)</f>
        <v>0</v>
      </c>
    </row>
    <row r="383" spans="1:6" ht="16.5" thickBot="1" x14ac:dyDescent="0.3">
      <c r="A383" s="10">
        <f t="shared" si="22"/>
        <v>371</v>
      </c>
      <c r="B383" s="78">
        <f t="shared" si="23"/>
        <v>4.6663455801560905E-9</v>
      </c>
      <c r="C383" s="79">
        <f>IF(A383&lt;='Raty równe'!$D$10,$B$13*$H$3/(1-(1+$H$3)^-$D$10),0)</f>
        <v>0</v>
      </c>
      <c r="D383" s="80">
        <f t="shared" si="20"/>
        <v>-1.419080436705003E-11</v>
      </c>
      <c r="E383" s="81">
        <f t="shared" si="21"/>
        <v>1.419080436705003E-11</v>
      </c>
      <c r="F383" s="82">
        <f>IF('[1]Parametry kredytu'!$C$40=1,C383,C383*'[1]Parametry kredytu'!$H$19)</f>
        <v>0</v>
      </c>
    </row>
    <row r="384" spans="1:6" ht="16.5" thickBot="1" x14ac:dyDescent="0.3">
      <c r="A384" s="10">
        <f t="shared" si="22"/>
        <v>372</v>
      </c>
      <c r="B384" s="78">
        <f t="shared" si="23"/>
        <v>4.6805363845231407E-9</v>
      </c>
      <c r="C384" s="79">
        <f>IF(A384&lt;='Raty równe'!$D$10,$B$13*$H$3/(1-(1+$H$3)^-$D$10),0)</f>
        <v>0</v>
      </c>
      <c r="D384" s="80">
        <f t="shared" si="20"/>
        <v>-1.423395996389229E-11</v>
      </c>
      <c r="E384" s="81">
        <f t="shared" si="21"/>
        <v>1.423395996389229E-11</v>
      </c>
      <c r="F384" s="82">
        <f>IF('[1]Parametry kredytu'!$C$40=1,C384,C384*'[1]Parametry kredytu'!$H$19)</f>
        <v>0</v>
      </c>
    </row>
    <row r="385" spans="1:6" ht="16.5" thickBot="1" x14ac:dyDescent="0.3">
      <c r="A385" s="10">
        <f t="shared" si="22"/>
        <v>373</v>
      </c>
      <c r="B385" s="78">
        <f t="shared" si="23"/>
        <v>4.6947703444870327E-9</v>
      </c>
      <c r="C385" s="79">
        <f>IF(A385&lt;='Raty równe'!$D$10,$B$13*$H$3/(1-(1+$H$3)^-$D$10),0)</f>
        <v>0</v>
      </c>
      <c r="D385" s="80">
        <f t="shared" si="20"/>
        <v>-1.4277246801042757E-11</v>
      </c>
      <c r="E385" s="81">
        <f t="shared" si="21"/>
        <v>1.4277246801042757E-11</v>
      </c>
      <c r="F385" s="82">
        <f>IF('[1]Parametry kredytu'!$C$40=1,C385,C385*'[1]Parametry kredytu'!$H$19)</f>
        <v>0</v>
      </c>
    </row>
    <row r="386" spans="1:6" ht="16.5" thickBot="1" x14ac:dyDescent="0.3">
      <c r="A386" s="10">
        <f t="shared" si="22"/>
        <v>374</v>
      </c>
      <c r="B386" s="78">
        <f t="shared" si="23"/>
        <v>4.7090475912880755E-9</v>
      </c>
      <c r="C386" s="79">
        <f>IF(A386&lt;='Raty równe'!$D$10,$B$13*$H$3/(1-(1+$H$3)^-$D$10),0)</f>
        <v>0</v>
      </c>
      <c r="D386" s="80">
        <f t="shared" si="20"/>
        <v>-1.432066527761579E-11</v>
      </c>
      <c r="E386" s="81">
        <f t="shared" si="21"/>
        <v>1.432066527761579E-11</v>
      </c>
      <c r="F386" s="82">
        <f>IF('[1]Parametry kredytu'!$C$40=1,C386,C386*'[1]Parametry kredytu'!$H$19)</f>
        <v>0</v>
      </c>
    </row>
    <row r="387" spans="1:6" ht="16.5" thickBot="1" x14ac:dyDescent="0.3">
      <c r="A387" s="10">
        <f t="shared" si="22"/>
        <v>375</v>
      </c>
      <c r="B387" s="78">
        <f t="shared" si="23"/>
        <v>4.723368256565691E-9</v>
      </c>
      <c r="C387" s="79">
        <f>IF(A387&lt;='Raty równe'!$D$10,$B$13*$H$3/(1-(1+$H$3)^-$D$10),0)</f>
        <v>0</v>
      </c>
      <c r="D387" s="80">
        <f t="shared" si="20"/>
        <v>-1.4364215793939496E-11</v>
      </c>
      <c r="E387" s="81">
        <f t="shared" si="21"/>
        <v>1.4364215793939496E-11</v>
      </c>
      <c r="F387" s="82">
        <f>IF('[1]Parametry kredytu'!$C$40=1,C387,C387*'[1]Parametry kredytu'!$H$19)</f>
        <v>0</v>
      </c>
    </row>
    <row r="388" spans="1:6" ht="16.5" thickBot="1" x14ac:dyDescent="0.3">
      <c r="A388" s="10">
        <f t="shared" si="22"/>
        <v>376</v>
      </c>
      <c r="B388" s="78">
        <f t="shared" si="23"/>
        <v>4.7377324723596307E-9</v>
      </c>
      <c r="C388" s="79">
        <f>IF(A388&lt;='Raty równe'!$D$10,$B$13*$H$3/(1-(1+$H$3)^-$D$10),0)</f>
        <v>0</v>
      </c>
      <c r="D388" s="80">
        <f t="shared" si="20"/>
        <v>-1.4407898751559422E-11</v>
      </c>
      <c r="E388" s="81">
        <f t="shared" si="21"/>
        <v>1.4407898751559422E-11</v>
      </c>
      <c r="F388" s="82">
        <f>IF('[1]Parametry kredytu'!$C$40=1,C388,C388*'[1]Parametry kredytu'!$H$19)</f>
        <v>0</v>
      </c>
    </row>
    <row r="389" spans="1:6" ht="16.5" thickBot="1" x14ac:dyDescent="0.3">
      <c r="A389" s="10">
        <f t="shared" si="22"/>
        <v>377</v>
      </c>
      <c r="B389" s="78">
        <f t="shared" si="23"/>
        <v>4.7521403711111905E-9</v>
      </c>
      <c r="C389" s="79">
        <f>IF(A389&lt;='Raty równe'!$D$10,$B$13*$H$3/(1-(1+$H$3)^-$D$10),0)</f>
        <v>0</v>
      </c>
      <c r="D389" s="80">
        <f t="shared" si="20"/>
        <v>-1.4451714553242251E-11</v>
      </c>
      <c r="E389" s="81">
        <f t="shared" si="21"/>
        <v>1.4451714553242251E-11</v>
      </c>
      <c r="F389" s="82">
        <f>IF('[1]Parametry kredytu'!$C$40=1,C389,C389*'[1]Parametry kredytu'!$H$19)</f>
        <v>0</v>
      </c>
    </row>
    <row r="390" spans="1:6" ht="16.5" thickBot="1" x14ac:dyDescent="0.3">
      <c r="A390" s="10">
        <f t="shared" si="22"/>
        <v>378</v>
      </c>
      <c r="B390" s="78">
        <f t="shared" si="23"/>
        <v>4.7665920856644327E-9</v>
      </c>
      <c r="C390" s="79">
        <f>IF(A390&lt;='Raty równe'!$D$10,$B$13*$H$3/(1-(1+$H$3)^-$D$10),0)</f>
        <v>0</v>
      </c>
      <c r="D390" s="80">
        <f t="shared" si="20"/>
        <v>-1.4495663602979509E-11</v>
      </c>
      <c r="E390" s="81">
        <f t="shared" si="21"/>
        <v>1.4495663602979509E-11</v>
      </c>
      <c r="F390" s="82">
        <f>IF('[1]Parametry kredytu'!$C$40=1,C390,C390*'[1]Parametry kredytu'!$H$19)</f>
        <v>0</v>
      </c>
    </row>
    <row r="391" spans="1:6" ht="16.5" thickBot="1" x14ac:dyDescent="0.3">
      <c r="A391" s="10">
        <f t="shared" si="22"/>
        <v>379</v>
      </c>
      <c r="B391" s="78">
        <f t="shared" si="23"/>
        <v>4.7810877492674122E-9</v>
      </c>
      <c r="C391" s="79">
        <f>IF(A391&lt;='Raty równe'!$D$10,$B$13*$H$3/(1-(1+$H$3)^-$D$10),0)</f>
        <v>0</v>
      </c>
      <c r="D391" s="80">
        <f t="shared" si="20"/>
        <v>-1.4539746305991308E-11</v>
      </c>
      <c r="E391" s="81">
        <f t="shared" si="21"/>
        <v>1.4539746305991308E-11</v>
      </c>
      <c r="F391" s="82">
        <f>IF('[1]Parametry kredytu'!$C$40=1,C391,C391*'[1]Parametry kredytu'!$H$19)</f>
        <v>0</v>
      </c>
    </row>
    <row r="392" spans="1:6" ht="16.5" thickBot="1" x14ac:dyDescent="0.3">
      <c r="A392" s="10">
        <f t="shared" si="22"/>
        <v>380</v>
      </c>
      <c r="B392" s="78">
        <f t="shared" si="23"/>
        <v>4.7956274955734033E-9</v>
      </c>
      <c r="C392" s="79">
        <f>IF(A392&lt;='Raty równe'!$D$10,$B$13*$H$3/(1-(1+$H$3)^-$D$10),0)</f>
        <v>0</v>
      </c>
      <c r="D392" s="80">
        <f t="shared" si="20"/>
        <v>-1.4583963068730075E-11</v>
      </c>
      <c r="E392" s="81">
        <f t="shared" si="21"/>
        <v>1.4583963068730075E-11</v>
      </c>
      <c r="F392" s="82">
        <f>IF('[1]Parametry kredytu'!$C$40=1,C392,C392*'[1]Parametry kredytu'!$H$19)</f>
        <v>0</v>
      </c>
    </row>
    <row r="393" spans="1:6" ht="16.5" thickBot="1" x14ac:dyDescent="0.3">
      <c r="A393" s="10">
        <f t="shared" si="22"/>
        <v>381</v>
      </c>
      <c r="B393" s="78">
        <f t="shared" si="23"/>
        <v>4.8102114586421334E-9</v>
      </c>
      <c r="C393" s="79">
        <f>IF(A393&lt;='Raty równe'!$D$10,$B$13*$H$3/(1-(1+$H$3)^-$D$10),0)</f>
        <v>0</v>
      </c>
      <c r="D393" s="80">
        <f t="shared" si="20"/>
        <v>-1.4628314298884296E-11</v>
      </c>
      <c r="E393" s="81">
        <f t="shared" si="21"/>
        <v>1.4628314298884296E-11</v>
      </c>
      <c r="F393" s="82">
        <f>IF('[1]Parametry kredytu'!$C$40=1,C393,C393*'[1]Parametry kredytu'!$H$19)</f>
        <v>0</v>
      </c>
    </row>
    <row r="394" spans="1:6" ht="16.5" thickBot="1" x14ac:dyDescent="0.3">
      <c r="A394" s="10">
        <f t="shared" si="22"/>
        <v>382</v>
      </c>
      <c r="B394" s="78">
        <f t="shared" si="23"/>
        <v>4.8248397729410176E-9</v>
      </c>
      <c r="C394" s="79">
        <f>IF(A394&lt;='Raty równe'!$D$10,$B$13*$H$3/(1-(1+$H$3)^-$D$10),0)</f>
        <v>0</v>
      </c>
      <c r="D394" s="80">
        <f t="shared" si="20"/>
        <v>-1.4672800405382271E-11</v>
      </c>
      <c r="E394" s="81">
        <f t="shared" si="21"/>
        <v>1.4672800405382271E-11</v>
      </c>
      <c r="F394" s="82">
        <f>IF('[1]Parametry kredytu'!$C$40=1,C394,C394*'[1]Parametry kredytu'!$H$19)</f>
        <v>0</v>
      </c>
    </row>
    <row r="395" spans="1:6" ht="16.5" thickBot="1" x14ac:dyDescent="0.3">
      <c r="A395" s="10">
        <f t="shared" si="22"/>
        <v>383</v>
      </c>
      <c r="B395" s="78">
        <f t="shared" si="23"/>
        <v>4.8395125733464002E-9</v>
      </c>
      <c r="C395" s="79">
        <f>IF(A395&lt;='Raty równe'!$D$10,$B$13*$H$3/(1-(1+$H$3)^-$D$10),0)</f>
        <v>0</v>
      </c>
      <c r="D395" s="80">
        <f t="shared" si="20"/>
        <v>-1.4717421798395903E-11</v>
      </c>
      <c r="E395" s="81">
        <f t="shared" si="21"/>
        <v>1.4717421798395903E-11</v>
      </c>
      <c r="F395" s="82">
        <f>IF('[1]Parametry kredytu'!$C$40=1,C395,C395*'[1]Parametry kredytu'!$H$19)</f>
        <v>0</v>
      </c>
    </row>
    <row r="396" spans="1:6" ht="16.5" thickBot="1" x14ac:dyDescent="0.3">
      <c r="A396" s="10">
        <f t="shared" si="22"/>
        <v>384</v>
      </c>
      <c r="B396" s="78">
        <f t="shared" si="23"/>
        <v>4.8542299951447961E-9</v>
      </c>
      <c r="C396" s="79">
        <f>IF(A396&lt;='Raty równe'!$D$10,$B$13*$H$3/(1-(1+$H$3)^-$D$10),0)</f>
        <v>0</v>
      </c>
      <c r="D396" s="80">
        <f t="shared" si="20"/>
        <v>-1.4762178889344447E-11</v>
      </c>
      <c r="E396" s="81">
        <f t="shared" si="21"/>
        <v>1.4762178889344447E-11</v>
      </c>
      <c r="F396" s="82">
        <f>IF('[1]Parametry kredytu'!$C$40=1,C396,C396*'[1]Parametry kredytu'!$H$19)</f>
        <v>0</v>
      </c>
    </row>
    <row r="397" spans="1:6" ht="16.5" thickBot="1" x14ac:dyDescent="0.3">
      <c r="A397" s="10">
        <f t="shared" si="22"/>
        <v>385</v>
      </c>
      <c r="B397" s="78">
        <f t="shared" si="23"/>
        <v>4.8689921740341409E-9</v>
      </c>
      <c r="C397" s="79">
        <f>IF(A397&lt;='Raty równe'!$D$10,$B$13*$H$3/(1-(1+$H$3)^-$D$10),0)</f>
        <v>0</v>
      </c>
      <c r="D397" s="80">
        <f t="shared" si="20"/>
        <v>-1.4807072090898346E-11</v>
      </c>
      <c r="E397" s="81">
        <f t="shared" si="21"/>
        <v>1.4807072090898346E-11</v>
      </c>
      <c r="F397" s="82">
        <f>IF('[1]Parametry kredytu'!$C$40=1,C397,C397*'[1]Parametry kredytu'!$H$19)</f>
        <v>0</v>
      </c>
    </row>
    <row r="398" spans="1:6" ht="16.5" thickBot="1" x14ac:dyDescent="0.3">
      <c r="A398" s="10">
        <f t="shared" si="22"/>
        <v>386</v>
      </c>
      <c r="B398" s="78">
        <f t="shared" si="23"/>
        <v>4.8837992461250391E-9</v>
      </c>
      <c r="C398" s="79">
        <f>IF(A398&lt;='Raty równe'!$D$10,$B$13*$H$3/(1-(1+$H$3)^-$D$10),0)</f>
        <v>0</v>
      </c>
      <c r="D398" s="80">
        <f t="shared" ref="D398:D432" si="24">C398-E398</f>
        <v>-1.4852101816982995E-11</v>
      </c>
      <c r="E398" s="81">
        <f t="shared" ref="E398:E432" si="25">B398*$D$9*30/365</f>
        <v>1.4852101816982995E-11</v>
      </c>
      <c r="F398" s="82">
        <f>IF('[1]Parametry kredytu'!$C$40=1,C398,C398*'[1]Parametry kredytu'!$H$19)</f>
        <v>0</v>
      </c>
    </row>
    <row r="399" spans="1:6" ht="16.5" thickBot="1" x14ac:dyDescent="0.3">
      <c r="A399" s="10">
        <f t="shared" ref="A399:A432" si="26">A398+1</f>
        <v>387</v>
      </c>
      <c r="B399" s="78">
        <f t="shared" ref="B399:B432" si="27">B398-D398</f>
        <v>4.898651347942022E-9</v>
      </c>
      <c r="C399" s="79">
        <f>IF(A399&lt;='Raty równe'!$D$10,$B$13*$H$3/(1-(1+$H$3)^-$D$10),0)</f>
        <v>0</v>
      </c>
      <c r="D399" s="80">
        <f t="shared" si="24"/>
        <v>-1.4897268482782586E-11</v>
      </c>
      <c r="E399" s="81">
        <f t="shared" si="25"/>
        <v>1.4897268482782586E-11</v>
      </c>
      <c r="F399" s="82">
        <f>IF('[1]Parametry kredytu'!$C$40=1,C399,C399*'[1]Parametry kredytu'!$H$19)</f>
        <v>0</v>
      </c>
    </row>
    <row r="400" spans="1:6" ht="16.5" thickBot="1" x14ac:dyDescent="0.3">
      <c r="A400" s="10">
        <f t="shared" si="22"/>
        <v>388</v>
      </c>
      <c r="B400" s="78">
        <f t="shared" si="27"/>
        <v>4.9135486164248045E-9</v>
      </c>
      <c r="C400" s="79">
        <f>IF(A400&lt;='Raty równe'!$D$10,$B$13*$H$3/(1-(1+$H$3)^-$D$10),0)</f>
        <v>0</v>
      </c>
      <c r="D400" s="80">
        <f t="shared" si="24"/>
        <v>-1.4942572504743927E-11</v>
      </c>
      <c r="E400" s="81">
        <f t="shared" si="25"/>
        <v>1.4942572504743927E-11</v>
      </c>
      <c r="F400" s="82">
        <f>IF('[1]Parametry kredytu'!$C$40=1,C400,C400*'[1]Parametry kredytu'!$H$19)</f>
        <v>0</v>
      </c>
    </row>
    <row r="401" spans="1:6" ht="16.5" thickBot="1" x14ac:dyDescent="0.3">
      <c r="A401" s="10">
        <f t="shared" si="26"/>
        <v>389</v>
      </c>
      <c r="B401" s="78">
        <f t="shared" si="27"/>
        <v>4.9284911889295488E-9</v>
      </c>
      <c r="C401" s="79">
        <f>IF(A401&lt;='Raty równe'!$D$10,$B$13*$H$3/(1-(1+$H$3)^-$D$10),0)</f>
        <v>0</v>
      </c>
      <c r="D401" s="80">
        <f t="shared" si="24"/>
        <v>-1.4988014300580269E-11</v>
      </c>
      <c r="E401" s="81">
        <f t="shared" si="25"/>
        <v>1.4988014300580269E-11</v>
      </c>
      <c r="F401" s="82">
        <f>IF('[1]Parametry kredytu'!$C$40=1,C401,C401*'[1]Parametry kredytu'!$H$19)</f>
        <v>0</v>
      </c>
    </row>
    <row r="402" spans="1:6" ht="16.5" thickBot="1" x14ac:dyDescent="0.3">
      <c r="A402" s="10">
        <f t="shared" si="26"/>
        <v>390</v>
      </c>
      <c r="B402" s="78">
        <f t="shared" si="27"/>
        <v>4.9434792032301293E-9</v>
      </c>
      <c r="C402" s="79">
        <f>IF(A402&lt;='Raty równe'!$D$10,$B$13*$H$3/(1-(1+$H$3)^-$D$10),0)</f>
        <v>0</v>
      </c>
      <c r="D402" s="80">
        <f t="shared" si="24"/>
        <v>-1.5033594289275186E-11</v>
      </c>
      <c r="E402" s="81">
        <f t="shared" si="25"/>
        <v>1.5033594289275186E-11</v>
      </c>
      <c r="F402" s="82">
        <f>IF('[1]Parametry kredytu'!$C$40=1,C402,C402*'[1]Parametry kredytu'!$H$19)</f>
        <v>0</v>
      </c>
    </row>
    <row r="403" spans="1:6" ht="16.5" thickBot="1" x14ac:dyDescent="0.3">
      <c r="A403" s="10">
        <f t="shared" si="26"/>
        <v>391</v>
      </c>
      <c r="B403" s="78">
        <f t="shared" si="27"/>
        <v>4.9585127975194046E-9</v>
      </c>
      <c r="C403" s="79">
        <f>IF(A403&lt;='Raty równe'!$D$10,$B$13*$H$3/(1-(1+$H$3)^-$D$10),0)</f>
        <v>0</v>
      </c>
      <c r="D403" s="80">
        <f t="shared" si="24"/>
        <v>-1.5079312891086407E-11</v>
      </c>
      <c r="E403" s="81">
        <f t="shared" si="25"/>
        <v>1.5079312891086407E-11</v>
      </c>
      <c r="F403" s="82">
        <f>IF('[1]Parametry kredytu'!$C$40=1,C403,C403*'[1]Parametry kredytu'!$H$19)</f>
        <v>0</v>
      </c>
    </row>
    <row r="404" spans="1:6" ht="16.5" thickBot="1" x14ac:dyDescent="0.3">
      <c r="A404" s="10">
        <f t="shared" si="26"/>
        <v>392</v>
      </c>
      <c r="B404" s="78">
        <f t="shared" si="27"/>
        <v>4.9735921104104909E-9</v>
      </c>
      <c r="C404" s="79">
        <f>IF(A404&lt;='Raty równe'!$D$10,$B$13*$H$3/(1-(1+$H$3)^-$D$10),0)</f>
        <v>0</v>
      </c>
      <c r="D404" s="80">
        <f t="shared" si="24"/>
        <v>-1.5125170527549713E-11</v>
      </c>
      <c r="E404" s="81">
        <f t="shared" si="25"/>
        <v>1.5125170527549713E-11</v>
      </c>
      <c r="F404" s="82">
        <f>IF('[1]Parametry kredytu'!$C$40=1,C404,C404*'[1]Parametry kredytu'!$H$19)</f>
        <v>0</v>
      </c>
    </row>
    <row r="405" spans="1:6" ht="16.5" thickBot="1" x14ac:dyDescent="0.3">
      <c r="A405" s="10">
        <f t="shared" si="26"/>
        <v>393</v>
      </c>
      <c r="B405" s="78">
        <f t="shared" si="27"/>
        <v>4.9887172809380406E-9</v>
      </c>
      <c r="C405" s="79">
        <f>IF(A405&lt;='Raty równe'!$D$10,$B$13*$H$3/(1-(1+$H$3)^-$D$10),0)</f>
        <v>0</v>
      </c>
      <c r="D405" s="80">
        <f t="shared" si="24"/>
        <v>-1.5171167621482808E-11</v>
      </c>
      <c r="E405" s="81">
        <f t="shared" si="25"/>
        <v>1.5171167621482808E-11</v>
      </c>
      <c r="F405" s="82">
        <f>IF('[1]Parametry kredytu'!$C$40=1,C405,C405*'[1]Parametry kredytu'!$H$19)</f>
        <v>0</v>
      </c>
    </row>
    <row r="406" spans="1:6" ht="16.5" thickBot="1" x14ac:dyDescent="0.3">
      <c r="A406" s="10">
        <f t="shared" si="26"/>
        <v>394</v>
      </c>
      <c r="B406" s="78">
        <f t="shared" si="27"/>
        <v>5.0038884485595234E-9</v>
      </c>
      <c r="C406" s="79">
        <f>IF(A406&lt;='Raty równe'!$D$10,$B$13*$H$3/(1-(1+$H$3)^-$D$10),0)</f>
        <v>0</v>
      </c>
      <c r="D406" s="80">
        <f t="shared" si="24"/>
        <v>-1.5217304596989235E-11</v>
      </c>
      <c r="E406" s="81">
        <f t="shared" si="25"/>
        <v>1.5217304596989235E-11</v>
      </c>
      <c r="F406" s="82">
        <f>IF('[1]Parametry kredytu'!$C$40=1,C406,C406*'[1]Parametry kredytu'!$H$19)</f>
        <v>0</v>
      </c>
    </row>
    <row r="407" spans="1:6" ht="16.5" thickBot="1" x14ac:dyDescent="0.3">
      <c r="A407" s="10">
        <f t="shared" si="26"/>
        <v>395</v>
      </c>
      <c r="B407" s="78">
        <f t="shared" si="27"/>
        <v>5.0191057531565129E-9</v>
      </c>
      <c r="C407" s="79">
        <f>IF(A407&lt;='Raty równe'!$D$10,$B$13*$H$3/(1-(1+$H$3)^-$D$10),0)</f>
        <v>0</v>
      </c>
      <c r="D407" s="80">
        <f t="shared" si="24"/>
        <v>-1.5263581879462269E-11</v>
      </c>
      <c r="E407" s="81">
        <f t="shared" si="25"/>
        <v>1.5263581879462269E-11</v>
      </c>
      <c r="F407" s="82">
        <f>IF('[1]Parametry kredytu'!$C$40=1,C407,C407*'[1]Parametry kredytu'!$H$19)</f>
        <v>0</v>
      </c>
    </row>
    <row r="408" spans="1:6" ht="16.5" thickBot="1" x14ac:dyDescent="0.3">
      <c r="A408" s="10">
        <f t="shared" si="26"/>
        <v>396</v>
      </c>
      <c r="B408" s="78">
        <f t="shared" si="27"/>
        <v>5.0343693350359752E-9</v>
      </c>
      <c r="C408" s="79">
        <f>IF(A408&lt;='Raty równe'!$D$10,$B$13*$H$3/(1-(1+$H$3)^-$D$10),0)</f>
        <v>0</v>
      </c>
      <c r="D408" s="80">
        <f t="shared" si="24"/>
        <v>-1.5309999895588856E-11</v>
      </c>
      <c r="E408" s="81">
        <f t="shared" si="25"/>
        <v>1.5309999895588856E-11</v>
      </c>
      <c r="F408" s="82">
        <f>IF('[1]Parametry kredytu'!$C$40=1,C408,C408*'[1]Parametry kredytu'!$H$19)</f>
        <v>0</v>
      </c>
    </row>
    <row r="409" spans="1:6" ht="16.5" thickBot="1" x14ac:dyDescent="0.3">
      <c r="A409" s="10">
        <f t="shared" si="26"/>
        <v>397</v>
      </c>
      <c r="B409" s="78">
        <f t="shared" si="27"/>
        <v>5.0496793349315644E-9</v>
      </c>
      <c r="C409" s="79">
        <f>IF(A409&lt;='Raty równe'!$D$10,$B$13*$H$3/(1-(1+$H$3)^-$D$10),0)</f>
        <v>0</v>
      </c>
      <c r="D409" s="80">
        <f t="shared" si="24"/>
        <v>-1.5356559073353524E-11</v>
      </c>
      <c r="E409" s="81">
        <f t="shared" si="25"/>
        <v>1.5356559073353524E-11</v>
      </c>
      <c r="F409" s="82">
        <f>IF('[1]Parametry kredytu'!$C$40=1,C409,C409*'[1]Parametry kredytu'!$H$19)</f>
        <v>0</v>
      </c>
    </row>
    <row r="410" spans="1:6" ht="16.5" thickBot="1" x14ac:dyDescent="0.3">
      <c r="A410" s="10">
        <f t="shared" si="26"/>
        <v>398</v>
      </c>
      <c r="B410" s="78">
        <f t="shared" si="27"/>
        <v>5.0650358940049176E-9</v>
      </c>
      <c r="C410" s="79">
        <f>IF(A410&lt;='Raty równe'!$D$10,$B$13*$H$3/(1-(1+$H$3)^-$D$10),0)</f>
        <v>0</v>
      </c>
      <c r="D410" s="80">
        <f t="shared" si="24"/>
        <v>-1.5403259842042351E-11</v>
      </c>
      <c r="E410" s="81">
        <f t="shared" si="25"/>
        <v>1.5403259842042351E-11</v>
      </c>
      <c r="F410" s="82">
        <f>IF('[1]Parametry kredytu'!$C$40=1,C410,C410*'[1]Parametry kredytu'!$H$19)</f>
        <v>0</v>
      </c>
    </row>
    <row r="411" spans="1:6" ht="16.5" thickBot="1" x14ac:dyDescent="0.3">
      <c r="A411" s="10">
        <f t="shared" si="26"/>
        <v>399</v>
      </c>
      <c r="B411" s="78">
        <f t="shared" si="27"/>
        <v>5.0804391538469598E-9</v>
      </c>
      <c r="C411" s="79">
        <f>IF(A411&lt;='Raty równe'!$D$10,$B$13*$H$3/(1-(1+$H$3)^-$D$10),0)</f>
        <v>0</v>
      </c>
      <c r="D411" s="80">
        <f t="shared" si="24"/>
        <v>-1.5450102632246916E-11</v>
      </c>
      <c r="E411" s="81">
        <f t="shared" si="25"/>
        <v>1.5450102632246916E-11</v>
      </c>
      <c r="F411" s="82">
        <f>IF('[1]Parametry kredytu'!$C$40=1,C411,C411*'[1]Parametry kredytu'!$H$19)</f>
        <v>0</v>
      </c>
    </row>
    <row r="412" spans="1:6" ht="16.5" thickBot="1" x14ac:dyDescent="0.3">
      <c r="A412" s="10">
        <f t="shared" si="26"/>
        <v>400</v>
      </c>
      <c r="B412" s="78">
        <f t="shared" si="27"/>
        <v>5.0958892564792065E-9</v>
      </c>
      <c r="C412" s="79">
        <f>IF(A412&lt;='Raty równe'!$D$10,$B$13*$H$3/(1-(1+$H$3)^-$D$10),0)</f>
        <v>0</v>
      </c>
      <c r="D412" s="80">
        <f t="shared" si="24"/>
        <v>-1.549708787586827E-11</v>
      </c>
      <c r="E412" s="81">
        <f t="shared" si="25"/>
        <v>1.549708787586827E-11</v>
      </c>
      <c r="F412" s="82">
        <f>IF('[1]Parametry kredytu'!$C$40=1,C412,C412*'[1]Parametry kredytu'!$H$19)</f>
        <v>0</v>
      </c>
    </row>
    <row r="413" spans="1:6" ht="16.5" thickBot="1" x14ac:dyDescent="0.3">
      <c r="A413" s="10">
        <f t="shared" si="26"/>
        <v>401</v>
      </c>
      <c r="B413" s="78">
        <f t="shared" si="27"/>
        <v>5.1113863443550748E-9</v>
      </c>
      <c r="C413" s="79">
        <f>IF(A413&lt;='Raty równe'!$D$10,$B$13*$H$3/(1-(1+$H$3)^-$D$10),0)</f>
        <v>0</v>
      </c>
      <c r="D413" s="80">
        <f t="shared" si="24"/>
        <v>-1.554421600612091E-11</v>
      </c>
      <c r="E413" s="81">
        <f t="shared" si="25"/>
        <v>1.554421600612091E-11</v>
      </c>
      <c r="F413" s="82">
        <f>IF('[1]Parametry kredytu'!$C$40=1,C413,C413*'[1]Parametry kredytu'!$H$19)</f>
        <v>0</v>
      </c>
    </row>
    <row r="414" spans="1:6" ht="16.5" thickBot="1" x14ac:dyDescent="0.3">
      <c r="A414" s="10">
        <f t="shared" si="26"/>
        <v>402</v>
      </c>
      <c r="B414" s="78">
        <f t="shared" si="27"/>
        <v>5.1269305603611961E-9</v>
      </c>
      <c r="C414" s="79">
        <f>IF(A414&lt;='Raty równe'!$D$10,$B$13*$H$3/(1-(1+$H$3)^-$D$10),0)</f>
        <v>0</v>
      </c>
      <c r="D414" s="80">
        <f t="shared" si="24"/>
        <v>-1.5591487457536787E-11</v>
      </c>
      <c r="E414" s="81">
        <f t="shared" si="25"/>
        <v>1.5591487457536787E-11</v>
      </c>
      <c r="F414" s="82">
        <f>IF('[1]Parametry kredytu'!$C$40=1,C414,C414*'[1]Parametry kredytu'!$H$19)</f>
        <v>0</v>
      </c>
    </row>
    <row r="415" spans="1:6" ht="16.5" thickBot="1" x14ac:dyDescent="0.3">
      <c r="A415" s="10">
        <f t="shared" si="26"/>
        <v>403</v>
      </c>
      <c r="B415" s="78">
        <f t="shared" si="27"/>
        <v>5.142522047818733E-9</v>
      </c>
      <c r="C415" s="79">
        <f>IF(A415&lt;='Raty równe'!$D$10,$B$13*$H$3/(1-(1+$H$3)^-$D$10),0)</f>
        <v>0</v>
      </c>
      <c r="D415" s="80">
        <f t="shared" si="24"/>
        <v>-1.5638902665969296E-11</v>
      </c>
      <c r="E415" s="81">
        <f t="shared" si="25"/>
        <v>1.5638902665969296E-11</v>
      </c>
      <c r="F415" s="82">
        <f>IF('[1]Parametry kredytu'!$C$40=1,C415,C415*'[1]Parametry kredytu'!$H$19)</f>
        <v>0</v>
      </c>
    </row>
    <row r="416" spans="1:6" ht="16.5" thickBot="1" x14ac:dyDescent="0.3">
      <c r="A416" s="10">
        <f t="shared" si="26"/>
        <v>404</v>
      </c>
      <c r="B416" s="78">
        <f t="shared" si="27"/>
        <v>5.158160950484702E-9</v>
      </c>
      <c r="C416" s="79">
        <f>IF(A416&lt;='Raty równe'!$D$10,$B$13*$H$3/(1-(1+$H$3)^-$D$10),0)</f>
        <v>0</v>
      </c>
      <c r="D416" s="80">
        <f t="shared" si="24"/>
        <v>-1.5686462068597312E-11</v>
      </c>
      <c r="E416" s="81">
        <f t="shared" si="25"/>
        <v>1.5686462068597312E-11</v>
      </c>
      <c r="F416" s="82">
        <f>IF('[1]Parametry kredytu'!$C$40=1,C416,C416*'[1]Parametry kredytu'!$H$19)</f>
        <v>0</v>
      </c>
    </row>
    <row r="417" spans="1:6" ht="16.5" thickBot="1" x14ac:dyDescent="0.3">
      <c r="A417" s="10">
        <f t="shared" si="26"/>
        <v>405</v>
      </c>
      <c r="B417" s="78">
        <f t="shared" si="27"/>
        <v>5.1738474125532995E-9</v>
      </c>
      <c r="C417" s="79">
        <f>IF(A417&lt;='Raty równe'!$D$10,$B$13*$H$3/(1-(1+$H$3)^-$D$10),0)</f>
        <v>0</v>
      </c>
      <c r="D417" s="80">
        <f t="shared" si="24"/>
        <v>-1.5734166103929209E-11</v>
      </c>
      <c r="E417" s="81">
        <f t="shared" si="25"/>
        <v>1.5734166103929209E-11</v>
      </c>
      <c r="F417" s="82">
        <f>IF('[1]Parametry kredytu'!$C$40=1,C417,C417*'[1]Parametry kredytu'!$H$19)</f>
        <v>0</v>
      </c>
    </row>
    <row r="418" spans="1:6" ht="16.5" thickBot="1" x14ac:dyDescent="0.3">
      <c r="A418" s="10">
        <f t="shared" si="26"/>
        <v>406</v>
      </c>
      <c r="B418" s="78">
        <f t="shared" si="27"/>
        <v>5.1895815786572284E-9</v>
      </c>
      <c r="C418" s="79">
        <f>IF(A418&lt;='Raty równe'!$D$10,$B$13*$H$3/(1-(1+$H$3)^-$D$10),0)</f>
        <v>0</v>
      </c>
      <c r="D418" s="80">
        <f t="shared" si="24"/>
        <v>-1.5782015211806911E-11</v>
      </c>
      <c r="E418" s="81">
        <f t="shared" si="25"/>
        <v>1.5782015211806911E-11</v>
      </c>
      <c r="F418" s="82">
        <f>IF('[1]Parametry kredytu'!$C$40=1,C418,C418*'[1]Parametry kredytu'!$H$19)</f>
        <v>0</v>
      </c>
    </row>
    <row r="419" spans="1:6" ht="16.5" thickBot="1" x14ac:dyDescent="0.3">
      <c r="A419" s="10">
        <f t="shared" si="26"/>
        <v>407</v>
      </c>
      <c r="B419" s="78">
        <f t="shared" si="27"/>
        <v>5.2053635938690351E-9</v>
      </c>
      <c r="C419" s="79">
        <f>IF(A419&lt;='Raty równe'!$D$10,$B$13*$H$3/(1-(1+$H$3)^-$D$10),0)</f>
        <v>0</v>
      </c>
      <c r="D419" s="80">
        <f t="shared" si="24"/>
        <v>-1.5830009833409942E-11</v>
      </c>
      <c r="E419" s="81">
        <f t="shared" si="25"/>
        <v>1.5830009833409942E-11</v>
      </c>
      <c r="F419" s="82">
        <f>IF('[1]Parametry kredytu'!$C$40=1,C419,C419*'[1]Parametry kredytu'!$H$19)</f>
        <v>0</v>
      </c>
    </row>
    <row r="420" spans="1:6" ht="16.5" thickBot="1" x14ac:dyDescent="0.3">
      <c r="A420" s="10">
        <f t="shared" si="26"/>
        <v>408</v>
      </c>
      <c r="B420" s="78">
        <f t="shared" si="27"/>
        <v>5.2211936037024453E-9</v>
      </c>
      <c r="C420" s="79">
        <f>IF(A420&lt;='Raty równe'!$D$10,$B$13*$H$3/(1-(1+$H$3)^-$D$10),0)</f>
        <v>0</v>
      </c>
      <c r="D420" s="80">
        <f t="shared" si="24"/>
        <v>-1.5878150411259492E-11</v>
      </c>
      <c r="E420" s="81">
        <f t="shared" si="25"/>
        <v>1.5878150411259492E-11</v>
      </c>
      <c r="F420" s="82">
        <f>IF('[1]Parametry kredytu'!$C$40=1,C420,C420*'[1]Parametry kredytu'!$H$19)</f>
        <v>0</v>
      </c>
    </row>
    <row r="421" spans="1:6" ht="16.5" thickBot="1" x14ac:dyDescent="0.3">
      <c r="A421" s="10">
        <f t="shared" si="26"/>
        <v>409</v>
      </c>
      <c r="B421" s="78">
        <f t="shared" si="27"/>
        <v>5.2370717541137046E-9</v>
      </c>
      <c r="C421" s="79">
        <f>IF(A421&lt;='Raty równe'!$D$10,$B$13*$H$3/(1-(1+$H$3)^-$D$10),0)</f>
        <v>0</v>
      </c>
      <c r="D421" s="80">
        <f t="shared" si="24"/>
        <v>-1.5926437389222498E-11</v>
      </c>
      <c r="E421" s="81">
        <f t="shared" si="25"/>
        <v>1.5926437389222498E-11</v>
      </c>
      <c r="F421" s="82">
        <f>IF('[1]Parametry kredytu'!$C$40=1,C421,C421*'[1]Parametry kredytu'!$H$19)</f>
        <v>0</v>
      </c>
    </row>
    <row r="422" spans="1:6" ht="16.5" thickBot="1" x14ac:dyDescent="0.3">
      <c r="A422" s="10">
        <f t="shared" si="26"/>
        <v>410</v>
      </c>
      <c r="B422" s="78">
        <f t="shared" si="27"/>
        <v>5.2529981915029272E-9</v>
      </c>
      <c r="C422" s="79">
        <f>IF(A422&lt;='Raty równe'!$D$10,$B$13*$H$3/(1-(1+$H$3)^-$D$10),0)</f>
        <v>0</v>
      </c>
      <c r="D422" s="80">
        <f t="shared" si="24"/>
        <v>-1.5974871212515748E-11</v>
      </c>
      <c r="E422" s="81">
        <f t="shared" si="25"/>
        <v>1.5974871212515748E-11</v>
      </c>
      <c r="F422" s="82">
        <f>IF('[1]Parametry kredytu'!$C$40=1,C422,C422*'[1]Parametry kredytu'!$H$19)</f>
        <v>0</v>
      </c>
    </row>
    <row r="423" spans="1:6" ht="16.5" thickBot="1" x14ac:dyDescent="0.3">
      <c r="A423" s="10">
        <f t="shared" si="26"/>
        <v>411</v>
      </c>
      <c r="B423" s="78">
        <f t="shared" si="27"/>
        <v>5.2689730627154431E-9</v>
      </c>
      <c r="C423" s="79">
        <f>IF(A423&lt;='Raty równe'!$D$10,$B$13*$H$3/(1-(1+$H$3)^-$D$10),0)</f>
        <v>0</v>
      </c>
      <c r="D423" s="80">
        <f t="shared" si="24"/>
        <v>-1.6023452327709975E-11</v>
      </c>
      <c r="E423" s="81">
        <f t="shared" si="25"/>
        <v>1.6023452327709975E-11</v>
      </c>
      <c r="F423" s="82">
        <f>IF('[1]Parametry kredytu'!$C$40=1,C423,C423*'[1]Parametry kredytu'!$H$19)</f>
        <v>0</v>
      </c>
    </row>
    <row r="424" spans="1:6" ht="16.5" thickBot="1" x14ac:dyDescent="0.3">
      <c r="A424" s="10">
        <f t="shared" si="26"/>
        <v>412</v>
      </c>
      <c r="B424" s="78">
        <f t="shared" si="27"/>
        <v>5.2849965150431533E-9</v>
      </c>
      <c r="C424" s="79">
        <f>IF(A424&lt;='Raty równe'!$D$10,$B$13*$H$3/(1-(1+$H$3)^-$D$10),0)</f>
        <v>0</v>
      </c>
      <c r="D424" s="80">
        <f t="shared" si="24"/>
        <v>-1.6072181182733973E-11</v>
      </c>
      <c r="E424" s="81">
        <f t="shared" si="25"/>
        <v>1.6072181182733973E-11</v>
      </c>
      <c r="F424" s="82">
        <f>IF('[1]Parametry kredytu'!$C$40=1,C424,C424*'[1]Parametry kredytu'!$H$19)</f>
        <v>0</v>
      </c>
    </row>
    <row r="425" spans="1:6" ht="16.5" thickBot="1" x14ac:dyDescent="0.3">
      <c r="A425" s="10">
        <f t="shared" si="26"/>
        <v>413</v>
      </c>
      <c r="B425" s="78">
        <f t="shared" si="27"/>
        <v>5.3010686962258869E-9</v>
      </c>
      <c r="C425" s="79">
        <f>IF(A425&lt;='Raty równe'!$D$10,$B$13*$H$3/(1-(1+$H$3)^-$D$10),0)</f>
        <v>0</v>
      </c>
      <c r="D425" s="80">
        <f t="shared" si="24"/>
        <v>-1.6121058226878722E-11</v>
      </c>
      <c r="E425" s="81">
        <f t="shared" si="25"/>
        <v>1.6121058226878722E-11</v>
      </c>
      <c r="F425" s="82">
        <f>IF('[1]Parametry kredytu'!$C$40=1,C425,C425*'[1]Parametry kredytu'!$H$19)</f>
        <v>0</v>
      </c>
    </row>
    <row r="426" spans="1:6" ht="16.5" thickBot="1" x14ac:dyDescent="0.3">
      <c r="A426" s="10">
        <f t="shared" si="26"/>
        <v>414</v>
      </c>
      <c r="B426" s="78">
        <f t="shared" si="27"/>
        <v>5.317189754452766E-9</v>
      </c>
      <c r="C426" s="79">
        <f>IF(A426&lt;='Raty równe'!$D$10,$B$13*$H$3/(1-(1+$H$3)^-$D$10),0)</f>
        <v>0</v>
      </c>
      <c r="D426" s="80">
        <f t="shared" si="24"/>
        <v>-1.6170083910801561E-11</v>
      </c>
      <c r="E426" s="81">
        <f t="shared" si="25"/>
        <v>1.6170083910801561E-11</v>
      </c>
      <c r="F426" s="82">
        <f>IF('[1]Parametry kredytu'!$C$40=1,C426,C426*'[1]Parametry kredytu'!$H$19)</f>
        <v>0</v>
      </c>
    </row>
    <row r="427" spans="1:6" ht="16.5" thickBot="1" x14ac:dyDescent="0.3">
      <c r="A427" s="10">
        <f t="shared" si="26"/>
        <v>415</v>
      </c>
      <c r="B427" s="78">
        <f t="shared" si="27"/>
        <v>5.3333598383635675E-9</v>
      </c>
      <c r="C427" s="79">
        <f>IF(A427&lt;='Raty równe'!$D$10,$B$13*$H$3/(1-(1+$H$3)^-$D$10),0)</f>
        <v>0</v>
      </c>
      <c r="D427" s="80">
        <f t="shared" si="24"/>
        <v>-1.6219258686530299E-11</v>
      </c>
      <c r="E427" s="81">
        <f t="shared" si="25"/>
        <v>1.6219258686530299E-11</v>
      </c>
      <c r="F427" s="82">
        <f>IF('[1]Parametry kredytu'!$C$40=1,C427,C427*'[1]Parametry kredytu'!$H$19)</f>
        <v>0</v>
      </c>
    </row>
    <row r="428" spans="1:6" ht="16.5" thickBot="1" x14ac:dyDescent="0.3">
      <c r="A428" s="10">
        <f t="shared" si="26"/>
        <v>416</v>
      </c>
      <c r="B428" s="78">
        <f t="shared" si="27"/>
        <v>5.3495790970500975E-9</v>
      </c>
      <c r="C428" s="79">
        <f>IF(A428&lt;='Raty równe'!$D$10,$B$13*$H$3/(1-(1+$H$3)^-$D$10),0)</f>
        <v>0</v>
      </c>
      <c r="D428" s="80">
        <f t="shared" si="24"/>
        <v>-1.626858300746742E-11</v>
      </c>
      <c r="E428" s="81">
        <f t="shared" si="25"/>
        <v>1.626858300746742E-11</v>
      </c>
      <c r="F428" s="82">
        <f>IF('[1]Parametry kredytu'!$C$40=1,C428,C428*'[1]Parametry kredytu'!$H$19)</f>
        <v>0</v>
      </c>
    </row>
    <row r="429" spans="1:6" ht="16.5" thickBot="1" x14ac:dyDescent="0.3">
      <c r="A429" s="10">
        <f t="shared" si="26"/>
        <v>417</v>
      </c>
      <c r="B429" s="78">
        <f t="shared" si="27"/>
        <v>5.3658476800575648E-9</v>
      </c>
      <c r="C429" s="79">
        <f>IF(A429&lt;='Raty równe'!$D$10,$B$13*$H$3/(1-(1+$H$3)^-$D$10),0)</f>
        <v>0</v>
      </c>
      <c r="D429" s="80">
        <f t="shared" si="24"/>
        <v>-1.6318057328394236E-11</v>
      </c>
      <c r="E429" s="81">
        <f t="shared" si="25"/>
        <v>1.6318057328394236E-11</v>
      </c>
      <c r="F429" s="82">
        <f>IF('[1]Parametry kredytu'!$C$40=1,C429,C429*'[1]Parametry kredytu'!$H$19)</f>
        <v>0</v>
      </c>
    </row>
    <row r="430" spans="1:6" ht="16.5" thickBot="1" x14ac:dyDescent="0.3">
      <c r="A430" s="10">
        <f t="shared" si="26"/>
        <v>418</v>
      </c>
      <c r="B430" s="78">
        <f t="shared" si="27"/>
        <v>5.3821657373859594E-9</v>
      </c>
      <c r="C430" s="79">
        <f>IF(A430&lt;='Raty równe'!$D$10,$B$13*$H$3/(1-(1+$H$3)^-$D$10),0)</f>
        <v>0</v>
      </c>
      <c r="D430" s="80">
        <f t="shared" si="24"/>
        <v>-1.6367682105475109E-11</v>
      </c>
      <c r="E430" s="81">
        <f t="shared" si="25"/>
        <v>1.6367682105475109E-11</v>
      </c>
      <c r="F430" s="82">
        <f>IF('[1]Parametry kredytu'!$C$40=1,C430,C430*'[1]Parametry kredytu'!$H$19)</f>
        <v>0</v>
      </c>
    </row>
    <row r="431" spans="1:6" ht="16.5" thickBot="1" x14ac:dyDescent="0.3">
      <c r="A431" s="10">
        <f t="shared" si="26"/>
        <v>419</v>
      </c>
      <c r="B431" s="78">
        <f t="shared" si="27"/>
        <v>5.3985334194914344E-9</v>
      </c>
      <c r="C431" s="79">
        <f>IF(A431&lt;='Raty równe'!$D$10,$B$13*$H$3/(1-(1+$H$3)^-$D$10),0)</f>
        <v>0</v>
      </c>
      <c r="D431" s="80">
        <f t="shared" si="24"/>
        <v>-1.6417457796261621E-11</v>
      </c>
      <c r="E431" s="81">
        <f t="shared" si="25"/>
        <v>1.6417457796261621E-11</v>
      </c>
      <c r="F431" s="82">
        <f>IF('[1]Parametry kredytu'!$C$40=1,C431,C431*'[1]Parametry kredytu'!$H$19)</f>
        <v>0</v>
      </c>
    </row>
    <row r="432" spans="1:6" ht="16.5" thickBot="1" x14ac:dyDescent="0.3">
      <c r="A432" s="11">
        <f t="shared" si="26"/>
        <v>420</v>
      </c>
      <c r="B432" s="83">
        <f t="shared" si="27"/>
        <v>5.4149508772876959E-9</v>
      </c>
      <c r="C432" s="84">
        <f>IF(A432&lt;='Raty równe'!$D$10,$B$13*$H$3/(1-(1+$H$3)^-$D$10),0)</f>
        <v>0</v>
      </c>
      <c r="D432" s="85">
        <f t="shared" si="24"/>
        <v>-1.6467384859696825E-11</v>
      </c>
      <c r="E432" s="86">
        <f t="shared" si="25"/>
        <v>1.6467384859696825E-11</v>
      </c>
      <c r="F432" s="87">
        <f>IF('[1]Parametry kredytu'!$C$40=1,C432,C432*'[1]Parametry kredytu'!$H$19)</f>
        <v>0</v>
      </c>
    </row>
    <row r="433" spans="1:6" ht="16.5" thickBot="1" x14ac:dyDescent="0.3">
      <c r="A433" s="12"/>
      <c r="B433" s="88" t="s">
        <v>17</v>
      </c>
      <c r="C433" s="89">
        <f>SUM(C13:C372)</f>
        <v>500601.48519540281</v>
      </c>
      <c r="D433" s="89">
        <f>SUM(D13:D372)</f>
        <v>303999.99999999529</v>
      </c>
      <c r="E433" s="89">
        <f>SUM(E13:E372)</f>
        <v>196601.4851954114</v>
      </c>
      <c r="F433" s="90">
        <f>SUM(F13:F372)</f>
        <v>500601.48519540281</v>
      </c>
    </row>
  </sheetData>
  <sheetProtection password="E8E1" sheet="1" objects="1" scenarios="1"/>
  <customSheetViews>
    <customSheetView guid="{F0CAB05A-1713-4724-A73C-B8CD88EC5046}" showPageBreaks="1" showGridLines="0" fitToPage="1" hiddenColumns="1" view="pageBreakPreview">
      <selection activeCell="B8" sqref="B8:C8"/>
      <colBreaks count="1" manualBreakCount="1">
        <brk id="9" max="1048575" man="1"/>
      </colBreaks>
      <pageMargins left="0.51181102362204722" right="0.51181102362204722" top="0.74803149606299213" bottom="0.74803149606299213" header="0.31496062992125984" footer="0.31496062992125984"/>
      <printOptions horizontalCentered="1" verticalCentered="1"/>
      <pageSetup paperSize="9" scale="97" fitToHeight="0" orientation="portrait" r:id="rId1"/>
    </customSheetView>
  </customSheetViews>
  <mergeCells count="3">
    <mergeCell ref="B8:C8"/>
    <mergeCell ref="B9:C9"/>
    <mergeCell ref="B10:C10"/>
  </mergeCells>
  <hyperlinks>
    <hyperlink ref="E4" r:id="rId2"/>
    <hyperlink ref="E3" r:id="rId3"/>
  </hyperlinks>
  <printOptions horizontalCentered="1" verticalCentered="1"/>
  <pageMargins left="0.51181102362204722" right="0.51181102362204722" top="0.74803149606299213" bottom="0.74803149606299213" header="0.31496062992125984" footer="0.31496062992125984"/>
  <pageSetup paperSize="9" scale="97" fitToHeight="0" orientation="portrait" r:id="rId4"/>
  <colBreaks count="1" manualBreakCount="1">
    <brk id="9" max="1048575" man="1"/>
  </colBreaks>
  <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3"/>
  <sheetViews>
    <sheetView showGridLines="0" view="pageBreakPreview" zoomScaleNormal="100" zoomScaleSheetLayoutView="100" workbookViewId="0">
      <pane xSplit="6" ySplit="10" topLeftCell="G11" activePane="bottomRight" state="frozen"/>
      <selection pane="topRight" activeCell="G1" sqref="G1"/>
      <selection pane="bottomLeft" activeCell="A11" sqref="A11"/>
      <selection pane="bottomRight" activeCell="A13" sqref="A13"/>
    </sheetView>
  </sheetViews>
  <sheetFormatPr defaultRowHeight="15" x14ac:dyDescent="0.25"/>
  <cols>
    <col min="2" max="4" width="15.85546875" customWidth="1"/>
    <col min="5" max="5" width="17" customWidth="1"/>
    <col min="6" max="6" width="18.42578125" customWidth="1"/>
  </cols>
  <sheetData>
    <row r="1" spans="1:6" ht="18.75" x14ac:dyDescent="0.3">
      <c r="D1" s="38" t="s">
        <v>19</v>
      </c>
    </row>
    <row r="2" spans="1:6" ht="18.75" x14ac:dyDescent="0.3">
      <c r="D2" t="s">
        <v>20</v>
      </c>
      <c r="E2" s="37">
        <v>667890623</v>
      </c>
    </row>
    <row r="3" spans="1:6" ht="18.75" x14ac:dyDescent="0.3">
      <c r="D3" t="s">
        <v>22</v>
      </c>
      <c r="E3" s="36" t="s">
        <v>21</v>
      </c>
    </row>
    <row r="4" spans="1:6" ht="18.75" x14ac:dyDescent="0.3">
      <c r="D4" t="s">
        <v>23</v>
      </c>
      <c r="E4" s="36" t="s">
        <v>24</v>
      </c>
    </row>
    <row r="6" spans="1:6" ht="19.5" x14ac:dyDescent="0.4">
      <c r="C6" s="6" t="s">
        <v>7</v>
      </c>
      <c r="F6" s="7"/>
    </row>
    <row r="7" spans="1:6" ht="15.75" x14ac:dyDescent="0.25">
      <c r="C7" s="8"/>
    </row>
    <row r="8" spans="1:6" ht="15.75" customHeight="1" x14ac:dyDescent="0.25">
      <c r="B8" s="103" t="s">
        <v>8</v>
      </c>
      <c r="C8" s="103"/>
      <c r="D8" s="68">
        <f>'Parametry kredytu'!D10</f>
        <v>304000</v>
      </c>
    </row>
    <row r="9" spans="1:6" ht="15.75" customHeight="1" x14ac:dyDescent="0.25">
      <c r="B9" s="103" t="s">
        <v>9</v>
      </c>
      <c r="C9" s="103"/>
      <c r="D9" s="69">
        <f>'Parametry kredytu'!D17</f>
        <v>3.6999999999999998E-2</v>
      </c>
    </row>
    <row r="10" spans="1:6" ht="15.75" customHeight="1" x14ac:dyDescent="0.25">
      <c r="B10" s="103" t="s">
        <v>10</v>
      </c>
      <c r="C10" s="103"/>
      <c r="D10" s="70">
        <f>'Parametry kredytu'!D15</f>
        <v>360</v>
      </c>
    </row>
    <row r="11" spans="1:6" ht="16.5" thickBot="1" x14ac:dyDescent="0.3">
      <c r="C11" s="8"/>
    </row>
    <row r="12" spans="1:6" ht="26.25" thickBot="1" x14ac:dyDescent="0.3">
      <c r="A12" s="16" t="s">
        <v>11</v>
      </c>
      <c r="B12" s="17" t="s">
        <v>12</v>
      </c>
      <c r="C12" s="18" t="s">
        <v>13</v>
      </c>
      <c r="D12" s="17" t="s">
        <v>14</v>
      </c>
      <c r="E12" s="17" t="s">
        <v>15</v>
      </c>
      <c r="F12" s="22" t="s">
        <v>16</v>
      </c>
    </row>
    <row r="13" spans="1:6" ht="16.5" thickBot="1" x14ac:dyDescent="0.3">
      <c r="A13" s="9">
        <v>1</v>
      </c>
      <c r="B13" s="71">
        <f>D8</f>
        <v>304000</v>
      </c>
      <c r="C13" s="72">
        <f>D13+E13</f>
        <v>1768.9375951293759</v>
      </c>
      <c r="D13" s="73">
        <f>IF(A13&lt;='Parametry kredytu'!$D$15,$D$8/$D$10,0)</f>
        <v>844.44444444444446</v>
      </c>
      <c r="E13" s="73">
        <f>IF('Parametry kredytu'!D10=0,0,B13*$D$9*(30/365))</f>
        <v>924.49315068493149</v>
      </c>
      <c r="F13" s="74">
        <f>IF('[1]Parametry kredytu'!$C$40=1,C13,C13*'[1]Parametry kredytu'!$H$19)</f>
        <v>1768.9375951293759</v>
      </c>
    </row>
    <row r="14" spans="1:6" ht="16.5" thickBot="1" x14ac:dyDescent="0.3">
      <c r="A14" s="10">
        <f>A13+1</f>
        <v>2</v>
      </c>
      <c r="B14" s="75">
        <f>B13-D13</f>
        <v>303155.55555555556</v>
      </c>
      <c r="C14" s="91">
        <f t="shared" ref="C14:C77" si="0">D14+E14</f>
        <v>1766.3695585996957</v>
      </c>
      <c r="D14" s="73">
        <f>IF(A14&lt;='Parametry kredytu'!$D$15,$D$8/$D$10,0)</f>
        <v>844.44444444444446</v>
      </c>
      <c r="E14" s="76">
        <f>IF(E13=0,0,B14*$D$9*(30/365))</f>
        <v>921.92511415525109</v>
      </c>
      <c r="F14" s="77">
        <f>IF('[1]Parametry kredytu'!$C$40=1,C14,C14*'[1]Parametry kredytu'!$H$19)</f>
        <v>1766.3695585996957</v>
      </c>
    </row>
    <row r="15" spans="1:6" ht="16.5" thickBot="1" x14ac:dyDescent="0.3">
      <c r="A15" s="10">
        <f t="shared" ref="A15:A78" si="1">A14+1</f>
        <v>3</v>
      </c>
      <c r="B15" s="75">
        <f t="shared" ref="B15:B78" si="2">B14-D14</f>
        <v>302311.11111111112</v>
      </c>
      <c r="C15" s="91">
        <f t="shared" si="0"/>
        <v>1763.8015220700152</v>
      </c>
      <c r="D15" s="73">
        <f>IF(A15&lt;='Parametry kredytu'!$D$15,$D$8/$D$10,0)</f>
        <v>844.44444444444446</v>
      </c>
      <c r="E15" s="76">
        <f t="shared" ref="E15:E78" si="3">IF(E14=0,0,B15*$D$9*(30/365))</f>
        <v>919.3570776255707</v>
      </c>
      <c r="F15" s="77">
        <f>IF('[1]Parametry kredytu'!$C$40=1,C15,C15*'[1]Parametry kredytu'!$H$19)</f>
        <v>1763.8015220700152</v>
      </c>
    </row>
    <row r="16" spans="1:6" ht="16.5" thickBot="1" x14ac:dyDescent="0.3">
      <c r="A16" s="10">
        <f t="shared" si="1"/>
        <v>4</v>
      </c>
      <c r="B16" s="75">
        <f t="shared" si="2"/>
        <v>301466.66666666669</v>
      </c>
      <c r="C16" s="91">
        <f t="shared" si="0"/>
        <v>1761.2334855403346</v>
      </c>
      <c r="D16" s="73">
        <f>IF(A16&lt;='Parametry kredytu'!$D$15,$D$8/$D$10,0)</f>
        <v>844.44444444444446</v>
      </c>
      <c r="E16" s="76">
        <f t="shared" si="3"/>
        <v>916.7890410958903</v>
      </c>
      <c r="F16" s="77">
        <f>IF('[1]Parametry kredytu'!$C$40=1,C16,C16*'[1]Parametry kredytu'!$H$19)</f>
        <v>1761.2334855403346</v>
      </c>
    </row>
    <row r="17" spans="1:6" ht="16.5" thickBot="1" x14ac:dyDescent="0.3">
      <c r="A17" s="10">
        <f t="shared" si="1"/>
        <v>5</v>
      </c>
      <c r="B17" s="75">
        <f t="shared" si="2"/>
        <v>300622.22222222225</v>
      </c>
      <c r="C17" s="91">
        <f t="shared" si="0"/>
        <v>1758.6654490106544</v>
      </c>
      <c r="D17" s="73">
        <f>IF(A17&lt;='Parametry kredytu'!$D$15,$D$8/$D$10,0)</f>
        <v>844.44444444444446</v>
      </c>
      <c r="E17" s="76">
        <f t="shared" si="3"/>
        <v>914.22100456621001</v>
      </c>
      <c r="F17" s="77">
        <f>IF('[1]Parametry kredytu'!$C$40=1,C17,C17*'[1]Parametry kredytu'!$H$19)</f>
        <v>1758.6654490106544</v>
      </c>
    </row>
    <row r="18" spans="1:6" ht="16.5" thickBot="1" x14ac:dyDescent="0.3">
      <c r="A18" s="10">
        <f t="shared" si="1"/>
        <v>6</v>
      </c>
      <c r="B18" s="75">
        <f t="shared" si="2"/>
        <v>299777.77777777781</v>
      </c>
      <c r="C18" s="91">
        <f t="shared" si="0"/>
        <v>1756.0974124809741</v>
      </c>
      <c r="D18" s="73">
        <f>IF(A18&lt;='Parametry kredytu'!$D$15,$D$8/$D$10,0)</f>
        <v>844.44444444444446</v>
      </c>
      <c r="E18" s="76">
        <f t="shared" si="3"/>
        <v>911.65296803652973</v>
      </c>
      <c r="F18" s="77">
        <f>IF('[1]Parametry kredytu'!$C$40=1,C18,C18*'[1]Parametry kredytu'!$H$19)</f>
        <v>1756.0974124809741</v>
      </c>
    </row>
    <row r="19" spans="1:6" ht="16.5" thickBot="1" x14ac:dyDescent="0.3">
      <c r="A19" s="10">
        <f t="shared" si="1"/>
        <v>7</v>
      </c>
      <c r="B19" s="75">
        <f t="shared" si="2"/>
        <v>298933.33333333337</v>
      </c>
      <c r="C19" s="91">
        <f t="shared" si="0"/>
        <v>1753.5293759512938</v>
      </c>
      <c r="D19" s="73">
        <f>IF(A19&lt;='Parametry kredytu'!$D$15,$D$8/$D$10,0)</f>
        <v>844.44444444444446</v>
      </c>
      <c r="E19" s="76">
        <f t="shared" si="3"/>
        <v>909.08493150684933</v>
      </c>
      <c r="F19" s="77">
        <f>IF('[1]Parametry kredytu'!$C$40=1,C19,C19*'[1]Parametry kredytu'!$H$19)</f>
        <v>1753.5293759512938</v>
      </c>
    </row>
    <row r="20" spans="1:6" ht="16.5" thickBot="1" x14ac:dyDescent="0.3">
      <c r="A20" s="10">
        <f t="shared" si="1"/>
        <v>8</v>
      </c>
      <c r="B20" s="75">
        <f t="shared" si="2"/>
        <v>298088.88888888893</v>
      </c>
      <c r="C20" s="91">
        <f t="shared" si="0"/>
        <v>1750.9613394216135</v>
      </c>
      <c r="D20" s="73">
        <f>IF(A20&lt;='Parametry kredytu'!$D$15,$D$8/$D$10,0)</f>
        <v>844.44444444444446</v>
      </c>
      <c r="E20" s="76">
        <f t="shared" si="3"/>
        <v>906.51689497716904</v>
      </c>
      <c r="F20" s="77">
        <f>IF('[1]Parametry kredytu'!$C$40=1,C20,C20*'[1]Parametry kredytu'!$H$19)</f>
        <v>1750.9613394216135</v>
      </c>
    </row>
    <row r="21" spans="1:6" ht="16.5" thickBot="1" x14ac:dyDescent="0.3">
      <c r="A21" s="10">
        <f t="shared" si="1"/>
        <v>9</v>
      </c>
      <c r="B21" s="75">
        <f t="shared" si="2"/>
        <v>297244.4444444445</v>
      </c>
      <c r="C21" s="91">
        <f t="shared" si="0"/>
        <v>1748.3933028919332</v>
      </c>
      <c r="D21" s="73">
        <f>IF(A21&lt;='Parametry kredytu'!$D$15,$D$8/$D$10,0)</f>
        <v>844.44444444444446</v>
      </c>
      <c r="E21" s="76">
        <f t="shared" si="3"/>
        <v>903.94885844748865</v>
      </c>
      <c r="F21" s="77">
        <f>IF('[1]Parametry kredytu'!$C$40=1,C21,C21*'[1]Parametry kredytu'!$H$19)</f>
        <v>1748.3933028919332</v>
      </c>
    </row>
    <row r="22" spans="1:6" ht="16.5" thickBot="1" x14ac:dyDescent="0.3">
      <c r="A22" s="10">
        <f t="shared" si="1"/>
        <v>10</v>
      </c>
      <c r="B22" s="75">
        <f t="shared" si="2"/>
        <v>296400.00000000006</v>
      </c>
      <c r="C22" s="91">
        <f t="shared" si="0"/>
        <v>1745.8252663622527</v>
      </c>
      <c r="D22" s="73">
        <f>IF(A22&lt;='Parametry kredytu'!$D$15,$D$8/$D$10,0)</f>
        <v>844.44444444444446</v>
      </c>
      <c r="E22" s="76">
        <f t="shared" si="3"/>
        <v>901.38082191780825</v>
      </c>
      <c r="F22" s="77">
        <f>IF('[1]Parametry kredytu'!$C$40=1,C22,C22*'[1]Parametry kredytu'!$H$19)</f>
        <v>1745.8252663622527</v>
      </c>
    </row>
    <row r="23" spans="1:6" ht="16.5" thickBot="1" x14ac:dyDescent="0.3">
      <c r="A23" s="10">
        <f t="shared" si="1"/>
        <v>11</v>
      </c>
      <c r="B23" s="75">
        <f t="shared" si="2"/>
        <v>295555.55555555562</v>
      </c>
      <c r="C23" s="91">
        <f t="shared" si="0"/>
        <v>1743.2572298325722</v>
      </c>
      <c r="D23" s="73">
        <f>IF(A23&lt;='Parametry kredytu'!$D$15,$D$8/$D$10,0)</f>
        <v>844.44444444444446</v>
      </c>
      <c r="E23" s="76">
        <f t="shared" si="3"/>
        <v>898.81278538812785</v>
      </c>
      <c r="F23" s="77">
        <f>IF('[1]Parametry kredytu'!$C$40=1,C23,C23*'[1]Parametry kredytu'!$H$19)</f>
        <v>1743.2572298325722</v>
      </c>
    </row>
    <row r="24" spans="1:6" ht="16.5" thickBot="1" x14ac:dyDescent="0.3">
      <c r="A24" s="10">
        <f t="shared" si="1"/>
        <v>12</v>
      </c>
      <c r="B24" s="75">
        <f t="shared" si="2"/>
        <v>294711.11111111118</v>
      </c>
      <c r="C24" s="91">
        <f t="shared" si="0"/>
        <v>1740.6891933028921</v>
      </c>
      <c r="D24" s="73">
        <f>IF(A24&lt;='Parametry kredytu'!$D$15,$D$8/$D$10,0)</f>
        <v>844.44444444444446</v>
      </c>
      <c r="E24" s="76">
        <f t="shared" si="3"/>
        <v>896.24474885844768</v>
      </c>
      <c r="F24" s="77">
        <f>IF('[1]Parametry kredytu'!$C$40=1,C24,C24*'[1]Parametry kredytu'!$H$19)</f>
        <v>1740.6891933028921</v>
      </c>
    </row>
    <row r="25" spans="1:6" ht="16.5" thickBot="1" x14ac:dyDescent="0.3">
      <c r="A25" s="10">
        <f t="shared" si="1"/>
        <v>13</v>
      </c>
      <c r="B25" s="75">
        <f t="shared" si="2"/>
        <v>293866.66666666674</v>
      </c>
      <c r="C25" s="91">
        <f t="shared" si="0"/>
        <v>1738.1211567732116</v>
      </c>
      <c r="D25" s="73">
        <f>IF(A25&lt;='Parametry kredytu'!$D$15,$D$8/$D$10,0)</f>
        <v>844.44444444444446</v>
      </c>
      <c r="E25" s="76">
        <f t="shared" si="3"/>
        <v>893.67671232876728</v>
      </c>
      <c r="F25" s="77">
        <f>IF('[1]Parametry kredytu'!$C$40=1,C25,C25*'[1]Parametry kredytu'!$H$19)</f>
        <v>1738.1211567732116</v>
      </c>
    </row>
    <row r="26" spans="1:6" ht="16.5" thickBot="1" x14ac:dyDescent="0.3">
      <c r="A26" s="10">
        <f t="shared" si="1"/>
        <v>14</v>
      </c>
      <c r="B26" s="75">
        <f t="shared" si="2"/>
        <v>293022.22222222231</v>
      </c>
      <c r="C26" s="91">
        <f t="shared" si="0"/>
        <v>1735.5531202435313</v>
      </c>
      <c r="D26" s="73">
        <f>IF(A26&lt;='Parametry kredytu'!$D$15,$D$8/$D$10,0)</f>
        <v>844.44444444444446</v>
      </c>
      <c r="E26" s="76">
        <f t="shared" si="3"/>
        <v>891.10867579908688</v>
      </c>
      <c r="F26" s="77">
        <f>IF('[1]Parametry kredytu'!$C$40=1,C26,C26*'[1]Parametry kredytu'!$H$19)</f>
        <v>1735.5531202435313</v>
      </c>
    </row>
    <row r="27" spans="1:6" ht="16.5" thickBot="1" x14ac:dyDescent="0.3">
      <c r="A27" s="10">
        <f t="shared" si="1"/>
        <v>15</v>
      </c>
      <c r="B27" s="75">
        <f t="shared" si="2"/>
        <v>292177.77777777787</v>
      </c>
      <c r="C27" s="91">
        <f t="shared" si="0"/>
        <v>1732.9850837138511</v>
      </c>
      <c r="D27" s="73">
        <f>IF(A27&lt;='Parametry kredytu'!$D$15,$D$8/$D$10,0)</f>
        <v>844.44444444444446</v>
      </c>
      <c r="E27" s="76">
        <f t="shared" si="3"/>
        <v>888.5406392694066</v>
      </c>
      <c r="F27" s="77">
        <f>IF('[1]Parametry kredytu'!$C$40=1,C27,C27*'[1]Parametry kredytu'!$H$19)</f>
        <v>1732.9850837138511</v>
      </c>
    </row>
    <row r="28" spans="1:6" ht="16.5" thickBot="1" x14ac:dyDescent="0.3">
      <c r="A28" s="10">
        <f t="shared" si="1"/>
        <v>16</v>
      </c>
      <c r="B28" s="75">
        <f t="shared" si="2"/>
        <v>291333.33333333343</v>
      </c>
      <c r="C28" s="91">
        <f t="shared" si="0"/>
        <v>1730.4170471841708</v>
      </c>
      <c r="D28" s="73">
        <f>IF(A28&lt;='Parametry kredytu'!$D$15,$D$8/$D$10,0)</f>
        <v>844.44444444444446</v>
      </c>
      <c r="E28" s="76">
        <f t="shared" si="3"/>
        <v>885.9726027397262</v>
      </c>
      <c r="F28" s="77">
        <f>IF('[1]Parametry kredytu'!$C$40=1,C28,C28*'[1]Parametry kredytu'!$H$19)</f>
        <v>1730.4170471841708</v>
      </c>
    </row>
    <row r="29" spans="1:6" ht="16.5" thickBot="1" x14ac:dyDescent="0.3">
      <c r="A29" s="10">
        <f t="shared" si="1"/>
        <v>17</v>
      </c>
      <c r="B29" s="75">
        <f t="shared" si="2"/>
        <v>290488.88888888899</v>
      </c>
      <c r="C29" s="91">
        <f t="shared" si="0"/>
        <v>1727.8490106544905</v>
      </c>
      <c r="D29" s="73">
        <f>IF(A29&lt;='Parametry kredytu'!$D$15,$D$8/$D$10,0)</f>
        <v>844.44444444444446</v>
      </c>
      <c r="E29" s="76">
        <f t="shared" si="3"/>
        <v>883.40456621004591</v>
      </c>
      <c r="F29" s="77">
        <f>IF('[1]Parametry kredytu'!$C$40=1,C29,C29*'[1]Parametry kredytu'!$H$19)</f>
        <v>1727.8490106544905</v>
      </c>
    </row>
    <row r="30" spans="1:6" ht="16.5" thickBot="1" x14ac:dyDescent="0.3">
      <c r="A30" s="10">
        <f t="shared" si="1"/>
        <v>18</v>
      </c>
      <c r="B30" s="75">
        <f t="shared" si="2"/>
        <v>289644.44444444455</v>
      </c>
      <c r="C30" s="91">
        <f t="shared" si="0"/>
        <v>1725.2809741248102</v>
      </c>
      <c r="D30" s="73">
        <f>IF(A30&lt;='Parametry kredytu'!$D$15,$D$8/$D$10,0)</f>
        <v>844.44444444444446</v>
      </c>
      <c r="E30" s="76">
        <f t="shared" si="3"/>
        <v>880.83652968036563</v>
      </c>
      <c r="F30" s="77">
        <f>IF('[1]Parametry kredytu'!$C$40=1,C30,C30*'[1]Parametry kredytu'!$H$19)</f>
        <v>1725.2809741248102</v>
      </c>
    </row>
    <row r="31" spans="1:6" ht="16.5" thickBot="1" x14ac:dyDescent="0.3">
      <c r="A31" s="10">
        <f t="shared" si="1"/>
        <v>19</v>
      </c>
      <c r="B31" s="75">
        <f t="shared" si="2"/>
        <v>288800.00000000012</v>
      </c>
      <c r="C31" s="91">
        <f t="shared" si="0"/>
        <v>1722.7129375951297</v>
      </c>
      <c r="D31" s="73">
        <f>IF(A31&lt;='Parametry kredytu'!$D$15,$D$8/$D$10,0)</f>
        <v>844.44444444444446</v>
      </c>
      <c r="E31" s="76">
        <f t="shared" si="3"/>
        <v>878.26849315068523</v>
      </c>
      <c r="F31" s="77">
        <f>IF('[1]Parametry kredytu'!$C$40=1,C31,C31*'[1]Parametry kredytu'!$H$19)</f>
        <v>1722.7129375951297</v>
      </c>
    </row>
    <row r="32" spans="1:6" ht="16.5" thickBot="1" x14ac:dyDescent="0.3">
      <c r="A32" s="10">
        <f t="shared" si="1"/>
        <v>20</v>
      </c>
      <c r="B32" s="75">
        <f t="shared" si="2"/>
        <v>287955.55555555568</v>
      </c>
      <c r="C32" s="91">
        <f t="shared" si="0"/>
        <v>1720.1449010654492</v>
      </c>
      <c r="D32" s="73">
        <f>IF(A32&lt;='Parametry kredytu'!$D$15,$D$8/$D$10,0)</f>
        <v>844.44444444444446</v>
      </c>
      <c r="E32" s="76">
        <f t="shared" si="3"/>
        <v>875.70045662100483</v>
      </c>
      <c r="F32" s="77">
        <f>IF('[1]Parametry kredytu'!$C$40=1,C32,C32*'[1]Parametry kredytu'!$H$19)</f>
        <v>1720.1449010654492</v>
      </c>
    </row>
    <row r="33" spans="1:6" ht="16.5" thickBot="1" x14ac:dyDescent="0.3">
      <c r="A33" s="10">
        <f t="shared" si="1"/>
        <v>21</v>
      </c>
      <c r="B33" s="75">
        <f t="shared" si="2"/>
        <v>287111.11111111124</v>
      </c>
      <c r="C33" s="91">
        <f t="shared" si="0"/>
        <v>1717.5768645357689</v>
      </c>
      <c r="D33" s="73">
        <f>IF(A33&lt;='Parametry kredytu'!$D$15,$D$8/$D$10,0)</f>
        <v>844.44444444444446</v>
      </c>
      <c r="E33" s="76">
        <f t="shared" si="3"/>
        <v>873.13242009132443</v>
      </c>
      <c r="F33" s="77">
        <f>IF('[1]Parametry kredytu'!$C$40=1,C33,C33*'[1]Parametry kredytu'!$H$19)</f>
        <v>1717.5768645357689</v>
      </c>
    </row>
    <row r="34" spans="1:6" ht="16.5" thickBot="1" x14ac:dyDescent="0.3">
      <c r="A34" s="10">
        <f t="shared" si="1"/>
        <v>22</v>
      </c>
      <c r="B34" s="75">
        <f t="shared" si="2"/>
        <v>286266.6666666668</v>
      </c>
      <c r="C34" s="91">
        <f t="shared" si="0"/>
        <v>1715.0088280060886</v>
      </c>
      <c r="D34" s="73">
        <f>IF(A34&lt;='Parametry kredytu'!$D$15,$D$8/$D$10,0)</f>
        <v>844.44444444444446</v>
      </c>
      <c r="E34" s="76">
        <f t="shared" si="3"/>
        <v>870.56438356164415</v>
      </c>
      <c r="F34" s="77">
        <f>IF('[1]Parametry kredytu'!$C$40=1,C34,C34*'[1]Parametry kredytu'!$H$19)</f>
        <v>1715.0088280060886</v>
      </c>
    </row>
    <row r="35" spans="1:6" ht="16.5" thickBot="1" x14ac:dyDescent="0.3">
      <c r="A35" s="10">
        <f t="shared" si="1"/>
        <v>23</v>
      </c>
      <c r="B35" s="75">
        <f t="shared" si="2"/>
        <v>285422.22222222236</v>
      </c>
      <c r="C35" s="91">
        <f t="shared" si="0"/>
        <v>1712.4407914764083</v>
      </c>
      <c r="D35" s="73">
        <f>IF(A35&lt;='Parametry kredytu'!$D$15,$D$8/$D$10,0)</f>
        <v>844.44444444444446</v>
      </c>
      <c r="E35" s="76">
        <f t="shared" si="3"/>
        <v>867.99634703196386</v>
      </c>
      <c r="F35" s="77">
        <f>IF('[1]Parametry kredytu'!$C$40=1,C35,C35*'[1]Parametry kredytu'!$H$19)</f>
        <v>1712.4407914764083</v>
      </c>
    </row>
    <row r="36" spans="1:6" ht="16.5" thickBot="1" x14ac:dyDescent="0.3">
      <c r="A36" s="10">
        <f t="shared" si="1"/>
        <v>24</v>
      </c>
      <c r="B36" s="75">
        <f t="shared" si="2"/>
        <v>284577.77777777793</v>
      </c>
      <c r="C36" s="91">
        <f t="shared" si="0"/>
        <v>1709.872754946728</v>
      </c>
      <c r="D36" s="73">
        <f>IF(A36&lt;='Parametry kredytu'!$D$15,$D$8/$D$10,0)</f>
        <v>844.44444444444446</v>
      </c>
      <c r="E36" s="76">
        <f t="shared" si="3"/>
        <v>865.42831050228347</v>
      </c>
      <c r="F36" s="77">
        <f>IF('[1]Parametry kredytu'!$C$40=1,C36,C36*'[1]Parametry kredytu'!$H$19)</f>
        <v>1709.872754946728</v>
      </c>
    </row>
    <row r="37" spans="1:6" ht="16.5" thickBot="1" x14ac:dyDescent="0.3">
      <c r="A37" s="10">
        <f t="shared" si="1"/>
        <v>25</v>
      </c>
      <c r="B37" s="75">
        <f t="shared" si="2"/>
        <v>283733.33333333349</v>
      </c>
      <c r="C37" s="91">
        <f t="shared" si="0"/>
        <v>1707.3047184170478</v>
      </c>
      <c r="D37" s="73">
        <f>IF(A37&lt;='Parametry kredytu'!$D$15,$D$8/$D$10,0)</f>
        <v>844.44444444444446</v>
      </c>
      <c r="E37" s="76">
        <f t="shared" si="3"/>
        <v>862.86027397260318</v>
      </c>
      <c r="F37" s="77">
        <f>IF('[1]Parametry kredytu'!$C$40=1,C37,C37*'[1]Parametry kredytu'!$H$19)</f>
        <v>1707.3047184170478</v>
      </c>
    </row>
    <row r="38" spans="1:6" ht="16.5" thickBot="1" x14ac:dyDescent="0.3">
      <c r="A38" s="10">
        <f t="shared" si="1"/>
        <v>26</v>
      </c>
      <c r="B38" s="75">
        <f t="shared" si="2"/>
        <v>282888.88888888905</v>
      </c>
      <c r="C38" s="91">
        <f t="shared" si="0"/>
        <v>1704.7366818873672</v>
      </c>
      <c r="D38" s="73">
        <f>IF(A38&lt;='Parametry kredytu'!$D$15,$D$8/$D$10,0)</f>
        <v>844.44444444444446</v>
      </c>
      <c r="E38" s="76">
        <f t="shared" si="3"/>
        <v>860.29223744292278</v>
      </c>
      <c r="F38" s="77">
        <f>IF('[1]Parametry kredytu'!$C$40=1,C38,C38*'[1]Parametry kredytu'!$H$19)</f>
        <v>1704.7366818873672</v>
      </c>
    </row>
    <row r="39" spans="1:6" ht="16.5" thickBot="1" x14ac:dyDescent="0.3">
      <c r="A39" s="10">
        <f t="shared" si="1"/>
        <v>27</v>
      </c>
      <c r="B39" s="75">
        <f t="shared" si="2"/>
        <v>282044.44444444461</v>
      </c>
      <c r="C39" s="91">
        <f t="shared" si="0"/>
        <v>1702.1686453576867</v>
      </c>
      <c r="D39" s="73">
        <f>IF(A39&lt;='Parametry kredytu'!$D$15,$D$8/$D$10,0)</f>
        <v>844.44444444444446</v>
      </c>
      <c r="E39" s="76">
        <f t="shared" si="3"/>
        <v>857.72420091324238</v>
      </c>
      <c r="F39" s="77">
        <f>IF('[1]Parametry kredytu'!$C$40=1,C39,C39*'[1]Parametry kredytu'!$H$19)</f>
        <v>1702.1686453576867</v>
      </c>
    </row>
    <row r="40" spans="1:6" ht="16.5" thickBot="1" x14ac:dyDescent="0.3">
      <c r="A40" s="10">
        <f t="shared" si="1"/>
        <v>28</v>
      </c>
      <c r="B40" s="75">
        <f t="shared" si="2"/>
        <v>281200.00000000017</v>
      </c>
      <c r="C40" s="91">
        <f t="shared" si="0"/>
        <v>1699.6006088280064</v>
      </c>
      <c r="D40" s="73">
        <f>IF(A40&lt;='Parametry kredytu'!$D$15,$D$8/$D$10,0)</f>
        <v>844.44444444444446</v>
      </c>
      <c r="E40" s="76">
        <f t="shared" si="3"/>
        <v>855.15616438356199</v>
      </c>
      <c r="F40" s="77">
        <f>IF('[1]Parametry kredytu'!$C$40=1,C40,C40*'[1]Parametry kredytu'!$H$19)</f>
        <v>1699.6006088280064</v>
      </c>
    </row>
    <row r="41" spans="1:6" ht="16.5" thickBot="1" x14ac:dyDescent="0.3">
      <c r="A41" s="10">
        <f t="shared" si="1"/>
        <v>29</v>
      </c>
      <c r="B41" s="75">
        <f t="shared" si="2"/>
        <v>280355.55555555574</v>
      </c>
      <c r="C41" s="91">
        <f t="shared" si="0"/>
        <v>1697.0325722983262</v>
      </c>
      <c r="D41" s="73">
        <f>IF(A41&lt;='Parametry kredytu'!$D$15,$D$8/$D$10,0)</f>
        <v>844.44444444444446</v>
      </c>
      <c r="E41" s="76">
        <f t="shared" si="3"/>
        <v>852.58812785388182</v>
      </c>
      <c r="F41" s="77">
        <f>IF('[1]Parametry kredytu'!$C$40=1,C41,C41*'[1]Parametry kredytu'!$H$19)</f>
        <v>1697.0325722983262</v>
      </c>
    </row>
    <row r="42" spans="1:6" ht="16.5" thickBot="1" x14ac:dyDescent="0.3">
      <c r="A42" s="10">
        <f t="shared" si="1"/>
        <v>30</v>
      </c>
      <c r="B42" s="75">
        <f t="shared" si="2"/>
        <v>279511.1111111113</v>
      </c>
      <c r="C42" s="91">
        <f t="shared" si="0"/>
        <v>1694.4645357686459</v>
      </c>
      <c r="D42" s="73">
        <f>IF(A42&lt;='Parametry kredytu'!$D$15,$D$8/$D$10,0)</f>
        <v>844.44444444444446</v>
      </c>
      <c r="E42" s="76">
        <f t="shared" si="3"/>
        <v>850.02009132420142</v>
      </c>
      <c r="F42" s="77">
        <f>IF('[1]Parametry kredytu'!$C$40=1,C42,C42*'[1]Parametry kredytu'!$H$19)</f>
        <v>1694.4645357686459</v>
      </c>
    </row>
    <row r="43" spans="1:6" ht="16.5" thickBot="1" x14ac:dyDescent="0.3">
      <c r="A43" s="10">
        <f t="shared" si="1"/>
        <v>31</v>
      </c>
      <c r="B43" s="75">
        <f t="shared" si="2"/>
        <v>278666.66666666686</v>
      </c>
      <c r="C43" s="91">
        <f t="shared" si="0"/>
        <v>1691.8964992389656</v>
      </c>
      <c r="D43" s="73">
        <f>IF(A43&lt;='Parametry kredytu'!$D$15,$D$8/$D$10,0)</f>
        <v>844.44444444444446</v>
      </c>
      <c r="E43" s="76">
        <f t="shared" si="3"/>
        <v>847.45205479452102</v>
      </c>
      <c r="F43" s="77">
        <f>IF('[1]Parametry kredytu'!$C$40=1,C43,C43*'[1]Parametry kredytu'!$H$19)</f>
        <v>1691.8964992389656</v>
      </c>
    </row>
    <row r="44" spans="1:6" ht="16.5" thickBot="1" x14ac:dyDescent="0.3">
      <c r="A44" s="10">
        <f t="shared" si="1"/>
        <v>32</v>
      </c>
      <c r="B44" s="75">
        <f t="shared" si="2"/>
        <v>277822.22222222242</v>
      </c>
      <c r="C44" s="91">
        <f t="shared" si="0"/>
        <v>1689.3284627092853</v>
      </c>
      <c r="D44" s="73">
        <f>IF(A44&lt;='Parametry kredytu'!$D$15,$D$8/$D$10,0)</f>
        <v>844.44444444444446</v>
      </c>
      <c r="E44" s="76">
        <f t="shared" si="3"/>
        <v>844.88401826484073</v>
      </c>
      <c r="F44" s="77">
        <f>IF('[1]Parametry kredytu'!$C$40=1,C44,C44*'[1]Parametry kredytu'!$H$19)</f>
        <v>1689.3284627092853</v>
      </c>
    </row>
    <row r="45" spans="1:6" ht="16.5" thickBot="1" x14ac:dyDescent="0.3">
      <c r="A45" s="10">
        <f t="shared" si="1"/>
        <v>33</v>
      </c>
      <c r="B45" s="75">
        <f t="shared" si="2"/>
        <v>276977.77777777798</v>
      </c>
      <c r="C45" s="91">
        <f t="shared" si="0"/>
        <v>1686.7604261796048</v>
      </c>
      <c r="D45" s="73">
        <f>IF(A45&lt;='Parametry kredytu'!$D$15,$D$8/$D$10,0)</f>
        <v>844.44444444444446</v>
      </c>
      <c r="E45" s="76">
        <f t="shared" si="3"/>
        <v>842.31598173516034</v>
      </c>
      <c r="F45" s="77">
        <f>IF('[1]Parametry kredytu'!$C$40=1,C45,C45*'[1]Parametry kredytu'!$H$19)</f>
        <v>1686.7604261796048</v>
      </c>
    </row>
    <row r="46" spans="1:6" ht="16.5" thickBot="1" x14ac:dyDescent="0.3">
      <c r="A46" s="10">
        <f t="shared" si="1"/>
        <v>34</v>
      </c>
      <c r="B46" s="75">
        <f t="shared" si="2"/>
        <v>276133.33333333355</v>
      </c>
      <c r="C46" s="91">
        <f t="shared" si="0"/>
        <v>1684.1923896499245</v>
      </c>
      <c r="D46" s="73">
        <f>IF(A46&lt;='Parametry kredytu'!$D$15,$D$8/$D$10,0)</f>
        <v>844.44444444444446</v>
      </c>
      <c r="E46" s="76">
        <f t="shared" si="3"/>
        <v>839.74794520548005</v>
      </c>
      <c r="F46" s="77">
        <f>IF('[1]Parametry kredytu'!$C$40=1,C46,C46*'[1]Parametry kredytu'!$H$19)</f>
        <v>1684.1923896499245</v>
      </c>
    </row>
    <row r="47" spans="1:6" ht="16.5" thickBot="1" x14ac:dyDescent="0.3">
      <c r="A47" s="10">
        <f t="shared" si="1"/>
        <v>35</v>
      </c>
      <c r="B47" s="75">
        <f t="shared" si="2"/>
        <v>275288.88888888911</v>
      </c>
      <c r="C47" s="91">
        <f t="shared" si="0"/>
        <v>1681.6243531202442</v>
      </c>
      <c r="D47" s="73">
        <f>IF(A47&lt;='Parametry kredytu'!$D$15,$D$8/$D$10,0)</f>
        <v>844.44444444444446</v>
      </c>
      <c r="E47" s="76">
        <f t="shared" si="3"/>
        <v>837.17990867579977</v>
      </c>
      <c r="F47" s="77">
        <f>IF('[1]Parametry kredytu'!$C$40=1,C47,C47*'[1]Parametry kredytu'!$H$19)</f>
        <v>1681.6243531202442</v>
      </c>
    </row>
    <row r="48" spans="1:6" ht="16.5" thickBot="1" x14ac:dyDescent="0.3">
      <c r="A48" s="10">
        <f t="shared" si="1"/>
        <v>36</v>
      </c>
      <c r="B48" s="75">
        <f t="shared" si="2"/>
        <v>274444.44444444467</v>
      </c>
      <c r="C48" s="91">
        <f t="shared" si="0"/>
        <v>1679.0563165905637</v>
      </c>
      <c r="D48" s="73">
        <f>IF(A48&lt;='Parametry kredytu'!$D$15,$D$8/$D$10,0)</f>
        <v>844.44444444444446</v>
      </c>
      <c r="E48" s="76">
        <f t="shared" si="3"/>
        <v>834.61187214611937</v>
      </c>
      <c r="F48" s="77">
        <f>IF('[1]Parametry kredytu'!$C$40=1,C48,C48*'[1]Parametry kredytu'!$H$19)</f>
        <v>1679.0563165905637</v>
      </c>
    </row>
    <row r="49" spans="1:6" ht="16.5" thickBot="1" x14ac:dyDescent="0.3">
      <c r="A49" s="10">
        <f t="shared" si="1"/>
        <v>37</v>
      </c>
      <c r="B49" s="75">
        <f t="shared" si="2"/>
        <v>273600.00000000023</v>
      </c>
      <c r="C49" s="91">
        <f t="shared" si="0"/>
        <v>1676.4882800608834</v>
      </c>
      <c r="D49" s="73">
        <f>IF(A49&lt;='Parametry kredytu'!$D$15,$D$8/$D$10,0)</f>
        <v>844.44444444444446</v>
      </c>
      <c r="E49" s="76">
        <f t="shared" si="3"/>
        <v>832.04383561643897</v>
      </c>
      <c r="F49" s="77">
        <f>IF('[1]Parametry kredytu'!$C$40=1,C49,C49*'[1]Parametry kredytu'!$H$19)</f>
        <v>1676.4882800608834</v>
      </c>
    </row>
    <row r="50" spans="1:6" ht="16.5" thickBot="1" x14ac:dyDescent="0.3">
      <c r="A50" s="10">
        <f t="shared" si="1"/>
        <v>38</v>
      </c>
      <c r="B50" s="75">
        <f t="shared" si="2"/>
        <v>272755.55555555579</v>
      </c>
      <c r="C50" s="91">
        <f t="shared" si="0"/>
        <v>1673.9202435312031</v>
      </c>
      <c r="D50" s="73">
        <f>IF(A50&lt;='Parametry kredytu'!$D$15,$D$8/$D$10,0)</f>
        <v>844.44444444444446</v>
      </c>
      <c r="E50" s="76">
        <f t="shared" si="3"/>
        <v>829.47579908675857</v>
      </c>
      <c r="F50" s="77">
        <f>IF('[1]Parametry kredytu'!$C$40=1,C50,C50*'[1]Parametry kredytu'!$H$19)</f>
        <v>1673.9202435312031</v>
      </c>
    </row>
    <row r="51" spans="1:6" ht="16.5" thickBot="1" x14ac:dyDescent="0.3">
      <c r="A51" s="10">
        <f t="shared" si="1"/>
        <v>39</v>
      </c>
      <c r="B51" s="75">
        <f t="shared" si="2"/>
        <v>271911.11111111136</v>
      </c>
      <c r="C51" s="91">
        <f t="shared" si="0"/>
        <v>1671.3522070015226</v>
      </c>
      <c r="D51" s="73">
        <f>IF(A51&lt;='Parametry kredytu'!$D$15,$D$8/$D$10,0)</f>
        <v>844.44444444444446</v>
      </c>
      <c r="E51" s="76">
        <f t="shared" si="3"/>
        <v>826.90776255707817</v>
      </c>
      <c r="F51" s="77">
        <f>IF('[1]Parametry kredytu'!$C$40=1,C51,C51*'[1]Parametry kredytu'!$H$19)</f>
        <v>1671.3522070015226</v>
      </c>
    </row>
    <row r="52" spans="1:6" ht="16.5" thickBot="1" x14ac:dyDescent="0.3">
      <c r="A52" s="10">
        <f t="shared" si="1"/>
        <v>40</v>
      </c>
      <c r="B52" s="75">
        <f t="shared" si="2"/>
        <v>271066.66666666692</v>
      </c>
      <c r="C52" s="91">
        <f t="shared" si="0"/>
        <v>1668.7841704718426</v>
      </c>
      <c r="D52" s="73">
        <f>IF(A52&lt;='Parametry kredytu'!$D$15,$D$8/$D$10,0)</f>
        <v>844.44444444444446</v>
      </c>
      <c r="E52" s="76">
        <f t="shared" si="3"/>
        <v>824.339726027398</v>
      </c>
      <c r="F52" s="77">
        <f>IF('[1]Parametry kredytu'!$C$40=1,C52,C52*'[1]Parametry kredytu'!$H$19)</f>
        <v>1668.7841704718426</v>
      </c>
    </row>
    <row r="53" spans="1:6" ht="16.5" thickBot="1" x14ac:dyDescent="0.3">
      <c r="A53" s="10">
        <f t="shared" si="1"/>
        <v>41</v>
      </c>
      <c r="B53" s="75">
        <f t="shared" si="2"/>
        <v>270222.22222222248</v>
      </c>
      <c r="C53" s="91">
        <f t="shared" si="0"/>
        <v>1666.2161339421621</v>
      </c>
      <c r="D53" s="73">
        <f>IF(A53&lt;='Parametry kredytu'!$D$15,$D$8/$D$10,0)</f>
        <v>844.44444444444446</v>
      </c>
      <c r="E53" s="76">
        <f t="shared" si="3"/>
        <v>821.7716894977176</v>
      </c>
      <c r="F53" s="77">
        <f>IF('[1]Parametry kredytu'!$C$40=1,C53,C53*'[1]Parametry kredytu'!$H$19)</f>
        <v>1666.2161339421621</v>
      </c>
    </row>
    <row r="54" spans="1:6" ht="16.5" thickBot="1" x14ac:dyDescent="0.3">
      <c r="A54" s="10">
        <f t="shared" si="1"/>
        <v>42</v>
      </c>
      <c r="B54" s="75">
        <f t="shared" si="2"/>
        <v>269377.77777777804</v>
      </c>
      <c r="C54" s="91">
        <f t="shared" si="0"/>
        <v>1663.6480974124815</v>
      </c>
      <c r="D54" s="73">
        <f>IF(A54&lt;='Parametry kredytu'!$D$15,$D$8/$D$10,0)</f>
        <v>844.44444444444446</v>
      </c>
      <c r="E54" s="76">
        <f t="shared" si="3"/>
        <v>819.2036529680372</v>
      </c>
      <c r="F54" s="77">
        <f>IF('[1]Parametry kredytu'!$C$40=1,C54,C54*'[1]Parametry kredytu'!$H$19)</f>
        <v>1663.6480974124815</v>
      </c>
    </row>
    <row r="55" spans="1:6" ht="16.5" thickBot="1" x14ac:dyDescent="0.3">
      <c r="A55" s="10">
        <f t="shared" si="1"/>
        <v>43</v>
      </c>
      <c r="B55" s="75">
        <f t="shared" si="2"/>
        <v>268533.3333333336</v>
      </c>
      <c r="C55" s="91">
        <f t="shared" si="0"/>
        <v>1661.0800608828013</v>
      </c>
      <c r="D55" s="73">
        <f>IF(A55&lt;='Parametry kredytu'!$D$15,$D$8/$D$10,0)</f>
        <v>844.44444444444446</v>
      </c>
      <c r="E55" s="76">
        <f t="shared" si="3"/>
        <v>816.63561643835692</v>
      </c>
      <c r="F55" s="77">
        <f>IF('[1]Parametry kredytu'!$C$40=1,C55,C55*'[1]Parametry kredytu'!$H$19)</f>
        <v>1661.0800608828013</v>
      </c>
    </row>
    <row r="56" spans="1:6" ht="16.5" thickBot="1" x14ac:dyDescent="0.3">
      <c r="A56" s="10">
        <f t="shared" si="1"/>
        <v>44</v>
      </c>
      <c r="B56" s="75">
        <f t="shared" si="2"/>
        <v>267688.88888888917</v>
      </c>
      <c r="C56" s="91">
        <f t="shared" si="0"/>
        <v>1658.512024353121</v>
      </c>
      <c r="D56" s="73">
        <f>IF(A56&lt;='Parametry kredytu'!$D$15,$D$8/$D$10,0)</f>
        <v>844.44444444444446</v>
      </c>
      <c r="E56" s="76">
        <f t="shared" si="3"/>
        <v>814.06757990867652</v>
      </c>
      <c r="F56" s="77">
        <f>IF('[1]Parametry kredytu'!$C$40=1,C56,C56*'[1]Parametry kredytu'!$H$19)</f>
        <v>1658.512024353121</v>
      </c>
    </row>
    <row r="57" spans="1:6" ht="16.5" thickBot="1" x14ac:dyDescent="0.3">
      <c r="A57" s="10">
        <f t="shared" si="1"/>
        <v>45</v>
      </c>
      <c r="B57" s="75">
        <f t="shared" si="2"/>
        <v>266844.44444444473</v>
      </c>
      <c r="C57" s="91">
        <f t="shared" si="0"/>
        <v>1655.9439878234407</v>
      </c>
      <c r="D57" s="73">
        <f>IF(A57&lt;='Parametry kredytu'!$D$15,$D$8/$D$10,0)</f>
        <v>844.44444444444446</v>
      </c>
      <c r="E57" s="76">
        <f t="shared" si="3"/>
        <v>811.49954337899612</v>
      </c>
      <c r="F57" s="77">
        <f>IF('[1]Parametry kredytu'!$C$40=1,C57,C57*'[1]Parametry kredytu'!$H$19)</f>
        <v>1655.9439878234407</v>
      </c>
    </row>
    <row r="58" spans="1:6" ht="16.5" thickBot="1" x14ac:dyDescent="0.3">
      <c r="A58" s="10">
        <f t="shared" si="1"/>
        <v>46</v>
      </c>
      <c r="B58" s="75">
        <f t="shared" si="2"/>
        <v>266000.00000000029</v>
      </c>
      <c r="C58" s="91">
        <f t="shared" si="0"/>
        <v>1653.3759512937604</v>
      </c>
      <c r="D58" s="73">
        <f>IF(A58&lt;='Parametry kredytu'!$D$15,$D$8/$D$10,0)</f>
        <v>844.44444444444446</v>
      </c>
      <c r="E58" s="76">
        <f t="shared" si="3"/>
        <v>808.93150684931595</v>
      </c>
      <c r="F58" s="77">
        <f>IF('[1]Parametry kredytu'!$C$40=1,C58,C58*'[1]Parametry kredytu'!$H$19)</f>
        <v>1653.3759512937604</v>
      </c>
    </row>
    <row r="59" spans="1:6" ht="16.5" thickBot="1" x14ac:dyDescent="0.3">
      <c r="A59" s="10">
        <f t="shared" si="1"/>
        <v>47</v>
      </c>
      <c r="B59" s="75">
        <f t="shared" si="2"/>
        <v>265155.55555555585</v>
      </c>
      <c r="C59" s="91">
        <f t="shared" si="0"/>
        <v>1650.8079147640801</v>
      </c>
      <c r="D59" s="73">
        <f>IF(A59&lt;='Parametry kredytu'!$D$15,$D$8/$D$10,0)</f>
        <v>844.44444444444446</v>
      </c>
      <c r="E59" s="76">
        <f t="shared" si="3"/>
        <v>806.36347031963555</v>
      </c>
      <c r="F59" s="77">
        <f>IF('[1]Parametry kredytu'!$C$40=1,C59,C59*'[1]Parametry kredytu'!$H$19)</f>
        <v>1650.8079147640801</v>
      </c>
    </row>
    <row r="60" spans="1:6" ht="16.5" thickBot="1" x14ac:dyDescent="0.3">
      <c r="A60" s="10">
        <f t="shared" si="1"/>
        <v>48</v>
      </c>
      <c r="B60" s="75">
        <f t="shared" si="2"/>
        <v>264311.11111111142</v>
      </c>
      <c r="C60" s="91">
        <f t="shared" si="0"/>
        <v>1648.2398782343996</v>
      </c>
      <c r="D60" s="73">
        <f>IF(A60&lt;='Parametry kredytu'!$D$15,$D$8/$D$10,0)</f>
        <v>844.44444444444446</v>
      </c>
      <c r="E60" s="76">
        <f t="shared" si="3"/>
        <v>803.79543378995515</v>
      </c>
      <c r="F60" s="77">
        <f>IF('[1]Parametry kredytu'!$C$40=1,C60,C60*'[1]Parametry kredytu'!$H$19)</f>
        <v>1648.2398782343996</v>
      </c>
    </row>
    <row r="61" spans="1:6" ht="16.5" thickBot="1" x14ac:dyDescent="0.3">
      <c r="A61" s="10">
        <f t="shared" si="1"/>
        <v>49</v>
      </c>
      <c r="B61" s="75">
        <f t="shared" si="2"/>
        <v>263466.66666666698</v>
      </c>
      <c r="C61" s="91">
        <f t="shared" si="0"/>
        <v>1645.6718417047191</v>
      </c>
      <c r="D61" s="73">
        <f>IF(A61&lt;='Parametry kredytu'!$D$15,$D$8/$D$10,0)</f>
        <v>844.44444444444446</v>
      </c>
      <c r="E61" s="76">
        <f t="shared" si="3"/>
        <v>801.22739726027476</v>
      </c>
      <c r="F61" s="77">
        <f>IF('[1]Parametry kredytu'!$C$40=1,C61,C61*'[1]Parametry kredytu'!$H$19)</f>
        <v>1645.6718417047191</v>
      </c>
    </row>
    <row r="62" spans="1:6" ht="16.5" thickBot="1" x14ac:dyDescent="0.3">
      <c r="A62" s="10">
        <f t="shared" si="1"/>
        <v>50</v>
      </c>
      <c r="B62" s="75">
        <f t="shared" si="2"/>
        <v>262622.22222222254</v>
      </c>
      <c r="C62" s="91">
        <f t="shared" si="0"/>
        <v>1643.1038051750388</v>
      </c>
      <c r="D62" s="73">
        <f>IF(A62&lt;='Parametry kredytu'!$D$15,$D$8/$D$10,0)</f>
        <v>844.44444444444446</v>
      </c>
      <c r="E62" s="76">
        <f t="shared" si="3"/>
        <v>798.65936073059447</v>
      </c>
      <c r="F62" s="77">
        <f>IF('[1]Parametry kredytu'!$C$40=1,C62,C62*'[1]Parametry kredytu'!$H$19)</f>
        <v>1643.1038051750388</v>
      </c>
    </row>
    <row r="63" spans="1:6" ht="16.5" thickBot="1" x14ac:dyDescent="0.3">
      <c r="A63" s="10">
        <f t="shared" si="1"/>
        <v>51</v>
      </c>
      <c r="B63" s="75">
        <f t="shared" si="2"/>
        <v>261777.7777777781</v>
      </c>
      <c r="C63" s="91">
        <f t="shared" si="0"/>
        <v>1640.5357686453585</v>
      </c>
      <c r="D63" s="73">
        <f>IF(A63&lt;='Parametry kredytu'!$D$15,$D$8/$D$10,0)</f>
        <v>844.44444444444446</v>
      </c>
      <c r="E63" s="76">
        <f t="shared" si="3"/>
        <v>796.09132420091419</v>
      </c>
      <c r="F63" s="77">
        <f>IF('[1]Parametry kredytu'!$C$40=1,C63,C63*'[1]Parametry kredytu'!$H$19)</f>
        <v>1640.5357686453585</v>
      </c>
    </row>
    <row r="64" spans="1:6" ht="16.5" thickBot="1" x14ac:dyDescent="0.3">
      <c r="A64" s="10">
        <f t="shared" si="1"/>
        <v>52</v>
      </c>
      <c r="B64" s="75">
        <f t="shared" si="2"/>
        <v>260933.33333333366</v>
      </c>
      <c r="C64" s="91">
        <f t="shared" si="0"/>
        <v>1637.9677321156782</v>
      </c>
      <c r="D64" s="73">
        <f>IF(A64&lt;='Parametry kredytu'!$D$15,$D$8/$D$10,0)</f>
        <v>844.44444444444446</v>
      </c>
      <c r="E64" s="76">
        <f t="shared" si="3"/>
        <v>793.52328767123379</v>
      </c>
      <c r="F64" s="77">
        <f>IF('[1]Parametry kredytu'!$C$40=1,C64,C64*'[1]Parametry kredytu'!$H$19)</f>
        <v>1637.9677321156782</v>
      </c>
    </row>
    <row r="65" spans="1:6" ht="16.5" thickBot="1" x14ac:dyDescent="0.3">
      <c r="A65" s="10">
        <f t="shared" si="1"/>
        <v>53</v>
      </c>
      <c r="B65" s="75">
        <f t="shared" si="2"/>
        <v>260088.88888888923</v>
      </c>
      <c r="C65" s="91">
        <f t="shared" si="0"/>
        <v>1635.399695585998</v>
      </c>
      <c r="D65" s="73">
        <f>IF(A65&lt;='Parametry kredytu'!$D$15,$D$8/$D$10,0)</f>
        <v>844.44444444444446</v>
      </c>
      <c r="E65" s="76">
        <f t="shared" si="3"/>
        <v>790.9552511415535</v>
      </c>
      <c r="F65" s="77">
        <f>IF('[1]Parametry kredytu'!$C$40=1,C65,C65*'[1]Parametry kredytu'!$H$19)</f>
        <v>1635.399695585998</v>
      </c>
    </row>
    <row r="66" spans="1:6" ht="16.5" thickBot="1" x14ac:dyDescent="0.3">
      <c r="A66" s="10">
        <f t="shared" si="1"/>
        <v>54</v>
      </c>
      <c r="B66" s="75">
        <f t="shared" si="2"/>
        <v>259244.44444444479</v>
      </c>
      <c r="C66" s="91">
        <f t="shared" si="0"/>
        <v>1632.8316590563177</v>
      </c>
      <c r="D66" s="73">
        <f>IF(A66&lt;='Parametry kredytu'!$D$15,$D$8/$D$10,0)</f>
        <v>844.44444444444446</v>
      </c>
      <c r="E66" s="76">
        <f t="shared" si="3"/>
        <v>788.38721461187311</v>
      </c>
      <c r="F66" s="77">
        <f>IF('[1]Parametry kredytu'!$C$40=1,C66,C66*'[1]Parametry kredytu'!$H$19)</f>
        <v>1632.8316590563177</v>
      </c>
    </row>
    <row r="67" spans="1:6" ht="16.5" thickBot="1" x14ac:dyDescent="0.3">
      <c r="A67" s="10">
        <f t="shared" si="1"/>
        <v>55</v>
      </c>
      <c r="B67" s="75">
        <f t="shared" si="2"/>
        <v>258400.00000000035</v>
      </c>
      <c r="C67" s="91">
        <f t="shared" si="0"/>
        <v>1630.2636225266372</v>
      </c>
      <c r="D67" s="73">
        <f>IF(A67&lt;='Parametry kredytu'!$D$15,$D$8/$D$10,0)</f>
        <v>844.44444444444446</v>
      </c>
      <c r="E67" s="76">
        <f t="shared" si="3"/>
        <v>785.81917808219271</v>
      </c>
      <c r="F67" s="77">
        <f>IF('[1]Parametry kredytu'!$C$40=1,C67,C67*'[1]Parametry kredytu'!$H$19)</f>
        <v>1630.2636225266372</v>
      </c>
    </row>
    <row r="68" spans="1:6" ht="16.5" thickBot="1" x14ac:dyDescent="0.3">
      <c r="A68" s="10">
        <f t="shared" si="1"/>
        <v>56</v>
      </c>
      <c r="B68" s="75">
        <f t="shared" si="2"/>
        <v>257555.55555555591</v>
      </c>
      <c r="C68" s="91">
        <f t="shared" si="0"/>
        <v>1627.6955859969567</v>
      </c>
      <c r="D68" s="73">
        <f>IF(A68&lt;='Parametry kredytu'!$D$15,$D$8/$D$10,0)</f>
        <v>844.44444444444446</v>
      </c>
      <c r="E68" s="76">
        <f t="shared" si="3"/>
        <v>783.25114155251231</v>
      </c>
      <c r="F68" s="77">
        <f>IF('[1]Parametry kredytu'!$C$40=1,C68,C68*'[1]Parametry kredytu'!$H$19)</f>
        <v>1627.6955859969567</v>
      </c>
    </row>
    <row r="69" spans="1:6" ht="16.5" thickBot="1" x14ac:dyDescent="0.3">
      <c r="A69" s="10">
        <f t="shared" si="1"/>
        <v>57</v>
      </c>
      <c r="B69" s="75">
        <f t="shared" si="2"/>
        <v>256711.11111111147</v>
      </c>
      <c r="C69" s="91">
        <f t="shared" si="0"/>
        <v>1625.1275494672766</v>
      </c>
      <c r="D69" s="73">
        <f>IF(A69&lt;='Parametry kredytu'!$D$15,$D$8/$D$10,0)</f>
        <v>844.44444444444446</v>
      </c>
      <c r="E69" s="76">
        <f t="shared" si="3"/>
        <v>780.68310502283214</v>
      </c>
      <c r="F69" s="77">
        <f>IF('[1]Parametry kredytu'!$C$40=1,C69,C69*'[1]Parametry kredytu'!$H$19)</f>
        <v>1625.1275494672766</v>
      </c>
    </row>
    <row r="70" spans="1:6" ht="16.5" thickBot="1" x14ac:dyDescent="0.3">
      <c r="A70" s="10">
        <f t="shared" si="1"/>
        <v>58</v>
      </c>
      <c r="B70" s="75">
        <f t="shared" si="2"/>
        <v>255866.66666666704</v>
      </c>
      <c r="C70" s="91">
        <f t="shared" si="0"/>
        <v>1622.5595129375961</v>
      </c>
      <c r="D70" s="73">
        <f>IF(A70&lt;='Parametry kredytu'!$D$15,$D$8/$D$10,0)</f>
        <v>844.44444444444446</v>
      </c>
      <c r="E70" s="76">
        <f t="shared" si="3"/>
        <v>778.11506849315174</v>
      </c>
      <c r="F70" s="77">
        <f>IF('[1]Parametry kredytu'!$C$40=1,C70,C70*'[1]Parametry kredytu'!$H$19)</f>
        <v>1622.5595129375961</v>
      </c>
    </row>
    <row r="71" spans="1:6" ht="16.5" thickBot="1" x14ac:dyDescent="0.3">
      <c r="A71" s="10">
        <f t="shared" si="1"/>
        <v>59</v>
      </c>
      <c r="B71" s="75">
        <f t="shared" si="2"/>
        <v>255022.2222222226</v>
      </c>
      <c r="C71" s="91">
        <f t="shared" si="0"/>
        <v>1619.9914764079158</v>
      </c>
      <c r="D71" s="73">
        <f>IF(A71&lt;='Parametry kredytu'!$D$15,$D$8/$D$10,0)</f>
        <v>844.44444444444446</v>
      </c>
      <c r="E71" s="76">
        <f t="shared" si="3"/>
        <v>775.54703196347134</v>
      </c>
      <c r="F71" s="77">
        <f>IF('[1]Parametry kredytu'!$C$40=1,C71,C71*'[1]Parametry kredytu'!$H$19)</f>
        <v>1619.9914764079158</v>
      </c>
    </row>
    <row r="72" spans="1:6" ht="16.5" thickBot="1" x14ac:dyDescent="0.3">
      <c r="A72" s="10">
        <f t="shared" si="1"/>
        <v>60</v>
      </c>
      <c r="B72" s="75">
        <f t="shared" si="2"/>
        <v>254177.77777777816</v>
      </c>
      <c r="C72" s="91">
        <f t="shared" si="0"/>
        <v>1617.4234398782355</v>
      </c>
      <c r="D72" s="73">
        <f>IF(A72&lt;='Parametry kredytu'!$D$15,$D$8/$D$10,0)</f>
        <v>844.44444444444446</v>
      </c>
      <c r="E72" s="76">
        <f t="shared" si="3"/>
        <v>772.97899543379106</v>
      </c>
      <c r="F72" s="77">
        <f>IF('[1]Parametry kredytu'!$C$40=1,C72,C72*'[1]Parametry kredytu'!$H$19)</f>
        <v>1617.4234398782355</v>
      </c>
    </row>
    <row r="73" spans="1:6" ht="16.5" thickBot="1" x14ac:dyDescent="0.3">
      <c r="A73" s="10">
        <f t="shared" si="1"/>
        <v>61</v>
      </c>
      <c r="B73" s="75">
        <f t="shared" si="2"/>
        <v>253333.33333333372</v>
      </c>
      <c r="C73" s="91">
        <f t="shared" si="0"/>
        <v>1614.8554033485552</v>
      </c>
      <c r="D73" s="73">
        <f>IF(A73&lt;='Parametry kredytu'!$D$15,$D$8/$D$10,0)</f>
        <v>844.44444444444446</v>
      </c>
      <c r="E73" s="76">
        <f t="shared" si="3"/>
        <v>770.41095890411066</v>
      </c>
      <c r="F73" s="77">
        <f>IF('[1]Parametry kredytu'!$C$40=1,C73,C73*'[1]Parametry kredytu'!$H$19)</f>
        <v>1614.8554033485552</v>
      </c>
    </row>
    <row r="74" spans="1:6" ht="16.5" thickBot="1" x14ac:dyDescent="0.3">
      <c r="A74" s="10">
        <f t="shared" si="1"/>
        <v>62</v>
      </c>
      <c r="B74" s="75">
        <f t="shared" si="2"/>
        <v>252488.88888888928</v>
      </c>
      <c r="C74" s="91">
        <f t="shared" si="0"/>
        <v>1612.2873668188747</v>
      </c>
      <c r="D74" s="73">
        <f>IF(A74&lt;='Parametry kredytu'!$D$15,$D$8/$D$10,0)</f>
        <v>844.44444444444446</v>
      </c>
      <c r="E74" s="76">
        <f t="shared" si="3"/>
        <v>767.84292237443026</v>
      </c>
      <c r="F74" s="77">
        <f>IF('[1]Parametry kredytu'!$C$40=1,C74,C74*'[1]Parametry kredytu'!$H$19)</f>
        <v>1612.2873668188747</v>
      </c>
    </row>
    <row r="75" spans="1:6" ht="16.5" thickBot="1" x14ac:dyDescent="0.3">
      <c r="A75" s="10">
        <f t="shared" si="1"/>
        <v>63</v>
      </c>
      <c r="B75" s="75">
        <f t="shared" si="2"/>
        <v>251644.44444444485</v>
      </c>
      <c r="C75" s="91">
        <f t="shared" si="0"/>
        <v>1609.7193302891947</v>
      </c>
      <c r="D75" s="73">
        <f>IF(A75&lt;='Parametry kredytu'!$D$15,$D$8/$D$10,0)</f>
        <v>844.44444444444446</v>
      </c>
      <c r="E75" s="76">
        <f t="shared" si="3"/>
        <v>765.27488584475009</v>
      </c>
      <c r="F75" s="77">
        <f>IF('[1]Parametry kredytu'!$C$40=1,C75,C75*'[1]Parametry kredytu'!$H$19)</f>
        <v>1609.7193302891947</v>
      </c>
    </row>
    <row r="76" spans="1:6" ht="16.5" thickBot="1" x14ac:dyDescent="0.3">
      <c r="A76" s="10">
        <f t="shared" si="1"/>
        <v>64</v>
      </c>
      <c r="B76" s="75">
        <f t="shared" si="2"/>
        <v>250800.00000000041</v>
      </c>
      <c r="C76" s="91">
        <f t="shared" si="0"/>
        <v>1607.1512937595141</v>
      </c>
      <c r="D76" s="73">
        <f>IF(A76&lt;='Parametry kredytu'!$D$15,$D$8/$D$10,0)</f>
        <v>844.44444444444446</v>
      </c>
      <c r="E76" s="76">
        <f t="shared" si="3"/>
        <v>762.70684931506969</v>
      </c>
      <c r="F76" s="77">
        <f>IF('[1]Parametry kredytu'!$C$40=1,C76,C76*'[1]Parametry kredytu'!$H$19)</f>
        <v>1607.1512937595141</v>
      </c>
    </row>
    <row r="77" spans="1:6" ht="16.5" thickBot="1" x14ac:dyDescent="0.3">
      <c r="A77" s="10">
        <f t="shared" si="1"/>
        <v>65</v>
      </c>
      <c r="B77" s="75">
        <f t="shared" si="2"/>
        <v>249955.55555555597</v>
      </c>
      <c r="C77" s="91">
        <f t="shared" si="0"/>
        <v>1604.5832572298336</v>
      </c>
      <c r="D77" s="73">
        <f>IF(A77&lt;='Parametry kredytu'!$D$15,$D$8/$D$10,0)</f>
        <v>844.44444444444446</v>
      </c>
      <c r="E77" s="76">
        <f t="shared" si="3"/>
        <v>760.13881278538929</v>
      </c>
      <c r="F77" s="77">
        <f>IF('[1]Parametry kredytu'!$C$40=1,C77,C77*'[1]Parametry kredytu'!$H$19)</f>
        <v>1604.5832572298336</v>
      </c>
    </row>
    <row r="78" spans="1:6" ht="16.5" thickBot="1" x14ac:dyDescent="0.3">
      <c r="A78" s="10">
        <f t="shared" si="1"/>
        <v>66</v>
      </c>
      <c r="B78" s="75">
        <f t="shared" si="2"/>
        <v>249111.11111111153</v>
      </c>
      <c r="C78" s="91">
        <f t="shared" ref="C78:C141" si="4">D78+E78</f>
        <v>1602.0152207001533</v>
      </c>
      <c r="D78" s="73">
        <f>IF(A78&lt;='Parametry kredytu'!$D$15,$D$8/$D$10,0)</f>
        <v>844.44444444444446</v>
      </c>
      <c r="E78" s="76">
        <f t="shared" si="3"/>
        <v>757.57077625570889</v>
      </c>
      <c r="F78" s="77">
        <f>IF('[1]Parametry kredytu'!$C$40=1,C78,C78*'[1]Parametry kredytu'!$H$19)</f>
        <v>1602.0152207001533</v>
      </c>
    </row>
    <row r="79" spans="1:6" ht="16.5" thickBot="1" x14ac:dyDescent="0.3">
      <c r="A79" s="10">
        <f t="shared" ref="A79:A142" si="5">A78+1</f>
        <v>67</v>
      </c>
      <c r="B79" s="75">
        <f t="shared" ref="B79:B142" si="6">B78-D78</f>
        <v>248266.66666666709</v>
      </c>
      <c r="C79" s="91">
        <f t="shared" si="4"/>
        <v>1599.4471841704731</v>
      </c>
      <c r="D79" s="73">
        <f>IF(A79&lt;='Parametry kredytu'!$D$15,$D$8/$D$10,0)</f>
        <v>844.44444444444446</v>
      </c>
      <c r="E79" s="76">
        <f t="shared" ref="E79:E142" si="7">IF(E78=0,0,B79*$D$9*(30/365))</f>
        <v>755.00273972602861</v>
      </c>
      <c r="F79" s="77">
        <f>IF('[1]Parametry kredytu'!$C$40=1,C79,C79*'[1]Parametry kredytu'!$H$19)</f>
        <v>1599.4471841704731</v>
      </c>
    </row>
    <row r="80" spans="1:6" ht="16.5" thickBot="1" x14ac:dyDescent="0.3">
      <c r="A80" s="10">
        <f t="shared" si="5"/>
        <v>68</v>
      </c>
      <c r="B80" s="75">
        <f t="shared" si="6"/>
        <v>247422.22222222266</v>
      </c>
      <c r="C80" s="91">
        <f t="shared" si="4"/>
        <v>1596.8791476407928</v>
      </c>
      <c r="D80" s="73">
        <f>IF(A80&lt;='Parametry kredytu'!$D$15,$D$8/$D$10,0)</f>
        <v>844.44444444444446</v>
      </c>
      <c r="E80" s="76">
        <f t="shared" si="7"/>
        <v>752.43470319634832</v>
      </c>
      <c r="F80" s="77">
        <f>IF('[1]Parametry kredytu'!$C$40=1,C80,C80*'[1]Parametry kredytu'!$H$19)</f>
        <v>1596.8791476407928</v>
      </c>
    </row>
    <row r="81" spans="1:6" ht="16.5" thickBot="1" x14ac:dyDescent="0.3">
      <c r="A81" s="10">
        <f t="shared" si="5"/>
        <v>69</v>
      </c>
      <c r="B81" s="75">
        <f t="shared" si="6"/>
        <v>246577.77777777822</v>
      </c>
      <c r="C81" s="91">
        <f t="shared" si="4"/>
        <v>1594.3111111111125</v>
      </c>
      <c r="D81" s="73">
        <f>IF(A81&lt;='Parametry kredytu'!$D$15,$D$8/$D$10,0)</f>
        <v>844.44444444444446</v>
      </c>
      <c r="E81" s="76">
        <f t="shared" si="7"/>
        <v>749.86666666666792</v>
      </c>
      <c r="F81" s="77">
        <f>IF('[1]Parametry kredytu'!$C$40=1,C81,C81*'[1]Parametry kredytu'!$H$19)</f>
        <v>1594.3111111111125</v>
      </c>
    </row>
    <row r="82" spans="1:6" ht="16.5" thickBot="1" x14ac:dyDescent="0.3">
      <c r="A82" s="10">
        <f t="shared" si="5"/>
        <v>70</v>
      </c>
      <c r="B82" s="75">
        <f t="shared" si="6"/>
        <v>245733.33333333378</v>
      </c>
      <c r="C82" s="91">
        <f t="shared" si="4"/>
        <v>1591.7430745814322</v>
      </c>
      <c r="D82" s="73">
        <f>IF(A82&lt;='Parametry kredytu'!$D$15,$D$8/$D$10,0)</f>
        <v>844.44444444444446</v>
      </c>
      <c r="E82" s="76">
        <f t="shared" si="7"/>
        <v>747.29863013698764</v>
      </c>
      <c r="F82" s="77">
        <f>IF('[1]Parametry kredytu'!$C$40=1,C82,C82*'[1]Parametry kredytu'!$H$19)</f>
        <v>1591.7430745814322</v>
      </c>
    </row>
    <row r="83" spans="1:6" ht="16.5" thickBot="1" x14ac:dyDescent="0.3">
      <c r="A83" s="10">
        <f t="shared" si="5"/>
        <v>71</v>
      </c>
      <c r="B83" s="75">
        <f t="shared" si="6"/>
        <v>244888.88888888934</v>
      </c>
      <c r="C83" s="91">
        <f t="shared" si="4"/>
        <v>1589.1750380517517</v>
      </c>
      <c r="D83" s="73">
        <f>IF(A83&lt;='Parametry kredytu'!$D$15,$D$8/$D$10,0)</f>
        <v>844.44444444444446</v>
      </c>
      <c r="E83" s="76">
        <f t="shared" si="7"/>
        <v>744.73059360730724</v>
      </c>
      <c r="F83" s="77">
        <f>IF('[1]Parametry kredytu'!$C$40=1,C83,C83*'[1]Parametry kredytu'!$H$19)</f>
        <v>1589.1750380517517</v>
      </c>
    </row>
    <row r="84" spans="1:6" ht="16.5" thickBot="1" x14ac:dyDescent="0.3">
      <c r="A84" s="10">
        <f t="shared" si="5"/>
        <v>72</v>
      </c>
      <c r="B84" s="75">
        <f t="shared" si="6"/>
        <v>244044.4444444449</v>
      </c>
      <c r="C84" s="91">
        <f t="shared" si="4"/>
        <v>1586.6070015220712</v>
      </c>
      <c r="D84" s="73">
        <f>IF(A84&lt;='Parametry kredytu'!$D$15,$D$8/$D$10,0)</f>
        <v>844.44444444444446</v>
      </c>
      <c r="E84" s="76">
        <f t="shared" si="7"/>
        <v>742.16255707762684</v>
      </c>
      <c r="F84" s="77">
        <f>IF('[1]Parametry kredytu'!$C$40=1,C84,C84*'[1]Parametry kredytu'!$H$19)</f>
        <v>1586.6070015220712</v>
      </c>
    </row>
    <row r="85" spans="1:6" ht="16.5" thickBot="1" x14ac:dyDescent="0.3">
      <c r="A85" s="10">
        <f t="shared" si="5"/>
        <v>73</v>
      </c>
      <c r="B85" s="75">
        <f t="shared" si="6"/>
        <v>243200.00000000047</v>
      </c>
      <c r="C85" s="91">
        <f t="shared" si="4"/>
        <v>1584.0389649923909</v>
      </c>
      <c r="D85" s="73">
        <f>IF(A85&lt;='Parametry kredytu'!$D$15,$D$8/$D$10,0)</f>
        <v>844.44444444444446</v>
      </c>
      <c r="E85" s="76">
        <f t="shared" si="7"/>
        <v>739.59452054794644</v>
      </c>
      <c r="F85" s="77">
        <f>IF('[1]Parametry kredytu'!$C$40=1,C85,C85*'[1]Parametry kredytu'!$H$19)</f>
        <v>1584.0389649923909</v>
      </c>
    </row>
    <row r="86" spans="1:6" ht="16.5" thickBot="1" x14ac:dyDescent="0.3">
      <c r="A86" s="10">
        <f t="shared" si="5"/>
        <v>74</v>
      </c>
      <c r="B86" s="75">
        <f t="shared" si="6"/>
        <v>242355.55555555603</v>
      </c>
      <c r="C86" s="91">
        <f t="shared" si="4"/>
        <v>1581.4709284627106</v>
      </c>
      <c r="D86" s="73">
        <f>IF(A86&lt;='Parametry kredytu'!$D$15,$D$8/$D$10,0)</f>
        <v>844.44444444444446</v>
      </c>
      <c r="E86" s="76">
        <f t="shared" si="7"/>
        <v>737.02648401826627</v>
      </c>
      <c r="F86" s="77">
        <f>IF('[1]Parametry kredytu'!$C$40=1,C86,C86*'[1]Parametry kredytu'!$H$19)</f>
        <v>1581.4709284627106</v>
      </c>
    </row>
    <row r="87" spans="1:6" ht="16.5" thickBot="1" x14ac:dyDescent="0.3">
      <c r="A87" s="10">
        <f t="shared" si="5"/>
        <v>75</v>
      </c>
      <c r="B87" s="75">
        <f t="shared" si="6"/>
        <v>241511.11111111159</v>
      </c>
      <c r="C87" s="91">
        <f t="shared" si="4"/>
        <v>1578.9028919330303</v>
      </c>
      <c r="D87" s="73">
        <f>IF(A87&lt;='Parametry kredytu'!$D$15,$D$8/$D$10,0)</f>
        <v>844.44444444444446</v>
      </c>
      <c r="E87" s="76">
        <f t="shared" si="7"/>
        <v>734.45844748858588</v>
      </c>
      <c r="F87" s="77">
        <f>IF('[1]Parametry kredytu'!$C$40=1,C87,C87*'[1]Parametry kredytu'!$H$19)</f>
        <v>1578.9028919330303</v>
      </c>
    </row>
    <row r="88" spans="1:6" ht="16.5" thickBot="1" x14ac:dyDescent="0.3">
      <c r="A88" s="10">
        <f t="shared" si="5"/>
        <v>76</v>
      </c>
      <c r="B88" s="75">
        <f t="shared" si="6"/>
        <v>240666.66666666715</v>
      </c>
      <c r="C88" s="91">
        <f t="shared" si="4"/>
        <v>1576.33485540335</v>
      </c>
      <c r="D88" s="73">
        <f>IF(A88&lt;='Parametry kredytu'!$D$15,$D$8/$D$10,0)</f>
        <v>844.44444444444446</v>
      </c>
      <c r="E88" s="76">
        <f t="shared" si="7"/>
        <v>731.89041095890548</v>
      </c>
      <c r="F88" s="77">
        <f>IF('[1]Parametry kredytu'!$C$40=1,C88,C88*'[1]Parametry kredytu'!$H$19)</f>
        <v>1576.33485540335</v>
      </c>
    </row>
    <row r="89" spans="1:6" ht="16.5" thickBot="1" x14ac:dyDescent="0.3">
      <c r="A89" s="10">
        <f t="shared" si="5"/>
        <v>77</v>
      </c>
      <c r="B89" s="75">
        <f t="shared" si="6"/>
        <v>239822.22222222271</v>
      </c>
      <c r="C89" s="91">
        <f t="shared" si="4"/>
        <v>1573.7668188736698</v>
      </c>
      <c r="D89" s="73">
        <f>IF(A89&lt;='Parametry kredytu'!$D$15,$D$8/$D$10,0)</f>
        <v>844.44444444444446</v>
      </c>
      <c r="E89" s="76">
        <f t="shared" si="7"/>
        <v>729.32237442922519</v>
      </c>
      <c r="F89" s="77">
        <f>IF('[1]Parametry kredytu'!$C$40=1,C89,C89*'[1]Parametry kredytu'!$H$19)</f>
        <v>1573.7668188736698</v>
      </c>
    </row>
    <row r="90" spans="1:6" ht="16.5" thickBot="1" x14ac:dyDescent="0.3">
      <c r="A90" s="10">
        <f t="shared" si="5"/>
        <v>78</v>
      </c>
      <c r="B90" s="75">
        <f t="shared" si="6"/>
        <v>238977.77777777828</v>
      </c>
      <c r="C90" s="91">
        <f t="shared" si="4"/>
        <v>1571.1987823439893</v>
      </c>
      <c r="D90" s="73">
        <f>IF(A90&lt;='Parametry kredytu'!$D$15,$D$8/$D$10,0)</f>
        <v>844.44444444444446</v>
      </c>
      <c r="E90" s="76">
        <f t="shared" si="7"/>
        <v>726.75433789954479</v>
      </c>
      <c r="F90" s="77">
        <f>IF('[1]Parametry kredytu'!$C$40=1,C90,C90*'[1]Parametry kredytu'!$H$19)</f>
        <v>1571.1987823439893</v>
      </c>
    </row>
    <row r="91" spans="1:6" ht="16.5" thickBot="1" x14ac:dyDescent="0.3">
      <c r="A91" s="10">
        <f t="shared" si="5"/>
        <v>79</v>
      </c>
      <c r="B91" s="75">
        <f t="shared" si="6"/>
        <v>238133.33333333384</v>
      </c>
      <c r="C91" s="91">
        <f t="shared" si="4"/>
        <v>1568.6307458143087</v>
      </c>
      <c r="D91" s="73">
        <f>IF(A91&lt;='Parametry kredytu'!$D$15,$D$8/$D$10,0)</f>
        <v>844.44444444444446</v>
      </c>
      <c r="E91" s="76">
        <f t="shared" si="7"/>
        <v>724.1863013698644</v>
      </c>
      <c r="F91" s="77">
        <f>IF('[1]Parametry kredytu'!$C$40=1,C91,C91*'[1]Parametry kredytu'!$H$19)</f>
        <v>1568.6307458143087</v>
      </c>
    </row>
    <row r="92" spans="1:6" ht="16.5" thickBot="1" x14ac:dyDescent="0.3">
      <c r="A92" s="10">
        <f t="shared" si="5"/>
        <v>80</v>
      </c>
      <c r="B92" s="75">
        <f t="shared" si="6"/>
        <v>237288.8888888894</v>
      </c>
      <c r="C92" s="91">
        <f t="shared" si="4"/>
        <v>1566.0627092846287</v>
      </c>
      <c r="D92" s="73">
        <f>IF(A92&lt;='Parametry kredytu'!$D$15,$D$8/$D$10,0)</f>
        <v>844.44444444444446</v>
      </c>
      <c r="E92" s="76">
        <f t="shared" si="7"/>
        <v>721.61826484018422</v>
      </c>
      <c r="F92" s="77">
        <f>IF('[1]Parametry kredytu'!$C$40=1,C92,C92*'[1]Parametry kredytu'!$H$19)</f>
        <v>1566.0627092846287</v>
      </c>
    </row>
    <row r="93" spans="1:6" ht="16.5" thickBot="1" x14ac:dyDescent="0.3">
      <c r="A93" s="10">
        <f t="shared" si="5"/>
        <v>81</v>
      </c>
      <c r="B93" s="75">
        <f t="shared" si="6"/>
        <v>236444.44444444496</v>
      </c>
      <c r="C93" s="91">
        <f t="shared" si="4"/>
        <v>1563.4946727549482</v>
      </c>
      <c r="D93" s="73">
        <f>IF(A93&lt;='Parametry kredytu'!$D$15,$D$8/$D$10,0)</f>
        <v>844.44444444444446</v>
      </c>
      <c r="E93" s="76">
        <f t="shared" si="7"/>
        <v>719.05022831050383</v>
      </c>
      <c r="F93" s="77">
        <f>IF('[1]Parametry kredytu'!$C$40=1,C93,C93*'[1]Parametry kredytu'!$H$19)</f>
        <v>1563.4946727549482</v>
      </c>
    </row>
    <row r="94" spans="1:6" ht="16.5" thickBot="1" x14ac:dyDescent="0.3">
      <c r="A94" s="10">
        <f t="shared" si="5"/>
        <v>82</v>
      </c>
      <c r="B94" s="75">
        <f t="shared" si="6"/>
        <v>235600.00000000052</v>
      </c>
      <c r="C94" s="91">
        <f t="shared" si="4"/>
        <v>1560.9266362252679</v>
      </c>
      <c r="D94" s="73">
        <f>IF(A94&lt;='Parametry kredytu'!$D$15,$D$8/$D$10,0)</f>
        <v>844.44444444444446</v>
      </c>
      <c r="E94" s="76">
        <f t="shared" si="7"/>
        <v>716.48219178082343</v>
      </c>
      <c r="F94" s="77">
        <f>IF('[1]Parametry kredytu'!$C$40=1,C94,C94*'[1]Parametry kredytu'!$H$19)</f>
        <v>1560.9266362252679</v>
      </c>
    </row>
    <row r="95" spans="1:6" ht="16.5" thickBot="1" x14ac:dyDescent="0.3">
      <c r="A95" s="10">
        <f t="shared" si="5"/>
        <v>83</v>
      </c>
      <c r="B95" s="75">
        <f t="shared" si="6"/>
        <v>234755.55555555609</v>
      </c>
      <c r="C95" s="91">
        <f t="shared" si="4"/>
        <v>1558.3585996955876</v>
      </c>
      <c r="D95" s="73">
        <f>IF(A95&lt;='Parametry kredytu'!$D$15,$D$8/$D$10,0)</f>
        <v>844.44444444444446</v>
      </c>
      <c r="E95" s="76">
        <f t="shared" si="7"/>
        <v>713.91415525114303</v>
      </c>
      <c r="F95" s="77">
        <f>IF('[1]Parametry kredytu'!$C$40=1,C95,C95*'[1]Parametry kredytu'!$H$19)</f>
        <v>1558.3585996955876</v>
      </c>
    </row>
    <row r="96" spans="1:6" ht="16.5" thickBot="1" x14ac:dyDescent="0.3">
      <c r="A96" s="10">
        <f t="shared" si="5"/>
        <v>84</v>
      </c>
      <c r="B96" s="75">
        <f t="shared" si="6"/>
        <v>233911.11111111165</v>
      </c>
      <c r="C96" s="91">
        <f t="shared" si="4"/>
        <v>1555.7905631659073</v>
      </c>
      <c r="D96" s="73">
        <f>IF(A96&lt;='Parametry kredytu'!$D$15,$D$8/$D$10,0)</f>
        <v>844.44444444444446</v>
      </c>
      <c r="E96" s="76">
        <f t="shared" si="7"/>
        <v>711.34611872146274</v>
      </c>
      <c r="F96" s="77">
        <f>IF('[1]Parametry kredytu'!$C$40=1,C96,C96*'[1]Parametry kredytu'!$H$19)</f>
        <v>1555.7905631659073</v>
      </c>
    </row>
    <row r="97" spans="1:6" ht="16.5" thickBot="1" x14ac:dyDescent="0.3">
      <c r="A97" s="10">
        <f t="shared" si="5"/>
        <v>85</v>
      </c>
      <c r="B97" s="75">
        <f t="shared" si="6"/>
        <v>233066.66666666721</v>
      </c>
      <c r="C97" s="91">
        <f t="shared" si="4"/>
        <v>1553.222526636227</v>
      </c>
      <c r="D97" s="73">
        <f>IF(A97&lt;='Parametry kredytu'!$D$15,$D$8/$D$10,0)</f>
        <v>844.44444444444446</v>
      </c>
      <c r="E97" s="76">
        <f t="shared" si="7"/>
        <v>708.77808219178246</v>
      </c>
      <c r="F97" s="77">
        <f>IF('[1]Parametry kredytu'!$C$40=1,C97,C97*'[1]Parametry kredytu'!$H$19)</f>
        <v>1553.222526636227</v>
      </c>
    </row>
    <row r="98" spans="1:6" ht="16.5" thickBot="1" x14ac:dyDescent="0.3">
      <c r="A98" s="10">
        <f t="shared" si="5"/>
        <v>86</v>
      </c>
      <c r="B98" s="75">
        <f t="shared" si="6"/>
        <v>232222.22222222277</v>
      </c>
      <c r="C98" s="91">
        <f t="shared" si="4"/>
        <v>1550.6544901065465</v>
      </c>
      <c r="D98" s="73">
        <f>IF(A98&lt;='Parametry kredytu'!$D$15,$D$8/$D$10,0)</f>
        <v>844.44444444444446</v>
      </c>
      <c r="E98" s="76">
        <f t="shared" si="7"/>
        <v>706.21004566210206</v>
      </c>
      <c r="F98" s="77">
        <f>IF('[1]Parametry kredytu'!$C$40=1,C98,C98*'[1]Parametry kredytu'!$H$19)</f>
        <v>1550.6544901065465</v>
      </c>
    </row>
    <row r="99" spans="1:6" ht="16.5" thickBot="1" x14ac:dyDescent="0.3">
      <c r="A99" s="10">
        <f t="shared" si="5"/>
        <v>87</v>
      </c>
      <c r="B99" s="75">
        <f t="shared" si="6"/>
        <v>231377.77777777833</v>
      </c>
      <c r="C99" s="91">
        <f t="shared" si="4"/>
        <v>1548.0864535768662</v>
      </c>
      <c r="D99" s="73">
        <f>IF(A99&lt;='Parametry kredytu'!$D$15,$D$8/$D$10,0)</f>
        <v>844.44444444444446</v>
      </c>
      <c r="E99" s="76">
        <f t="shared" si="7"/>
        <v>703.64200913242178</v>
      </c>
      <c r="F99" s="77">
        <f>IF('[1]Parametry kredytu'!$C$40=1,C99,C99*'[1]Parametry kredytu'!$H$19)</f>
        <v>1548.0864535768662</v>
      </c>
    </row>
    <row r="100" spans="1:6" ht="16.5" thickBot="1" x14ac:dyDescent="0.3">
      <c r="A100" s="10">
        <f t="shared" si="5"/>
        <v>88</v>
      </c>
      <c r="B100" s="75">
        <f t="shared" si="6"/>
        <v>230533.3333333339</v>
      </c>
      <c r="C100" s="91">
        <f t="shared" si="4"/>
        <v>1545.5184170471857</v>
      </c>
      <c r="D100" s="73">
        <f>IF(A100&lt;='Parametry kredytu'!$D$15,$D$8/$D$10,0)</f>
        <v>844.44444444444446</v>
      </c>
      <c r="E100" s="76">
        <f t="shared" si="7"/>
        <v>701.07397260274138</v>
      </c>
      <c r="F100" s="77">
        <f>IF('[1]Parametry kredytu'!$C$40=1,C100,C100*'[1]Parametry kredytu'!$H$19)</f>
        <v>1545.5184170471857</v>
      </c>
    </row>
    <row r="101" spans="1:6" ht="16.5" thickBot="1" x14ac:dyDescent="0.3">
      <c r="A101" s="10">
        <f t="shared" si="5"/>
        <v>89</v>
      </c>
      <c r="B101" s="75">
        <f t="shared" si="6"/>
        <v>229688.88888888946</v>
      </c>
      <c r="C101" s="91">
        <f t="shared" si="4"/>
        <v>1542.9503805175054</v>
      </c>
      <c r="D101" s="73">
        <f>IF(A101&lt;='Parametry kredytu'!$D$15,$D$8/$D$10,0)</f>
        <v>844.44444444444446</v>
      </c>
      <c r="E101" s="76">
        <f t="shared" si="7"/>
        <v>698.50593607306098</v>
      </c>
      <c r="F101" s="77">
        <f>IF('[1]Parametry kredytu'!$C$40=1,C101,C101*'[1]Parametry kredytu'!$H$19)</f>
        <v>1542.9503805175054</v>
      </c>
    </row>
    <row r="102" spans="1:6" ht="16.5" thickBot="1" x14ac:dyDescent="0.3">
      <c r="A102" s="10">
        <f t="shared" si="5"/>
        <v>90</v>
      </c>
      <c r="B102" s="75">
        <f t="shared" si="6"/>
        <v>228844.44444444502</v>
      </c>
      <c r="C102" s="91">
        <f t="shared" si="4"/>
        <v>1540.3823439878252</v>
      </c>
      <c r="D102" s="73">
        <f>IF(A102&lt;='Parametry kredytu'!$D$15,$D$8/$D$10,0)</f>
        <v>844.44444444444446</v>
      </c>
      <c r="E102" s="76">
        <f t="shared" si="7"/>
        <v>695.93789954338058</v>
      </c>
      <c r="F102" s="77">
        <f>IF('[1]Parametry kredytu'!$C$40=1,C102,C102*'[1]Parametry kredytu'!$H$19)</f>
        <v>1540.3823439878252</v>
      </c>
    </row>
    <row r="103" spans="1:6" ht="16.5" thickBot="1" x14ac:dyDescent="0.3">
      <c r="A103" s="10">
        <f t="shared" si="5"/>
        <v>91</v>
      </c>
      <c r="B103" s="75">
        <f t="shared" si="6"/>
        <v>228000.00000000058</v>
      </c>
      <c r="C103" s="91">
        <f t="shared" si="4"/>
        <v>1537.8143074581449</v>
      </c>
      <c r="D103" s="73">
        <f>IF(A103&lt;='Parametry kredytu'!$D$15,$D$8/$D$10,0)</f>
        <v>844.44444444444446</v>
      </c>
      <c r="E103" s="76">
        <f t="shared" si="7"/>
        <v>693.36986301370041</v>
      </c>
      <c r="F103" s="77">
        <f>IF('[1]Parametry kredytu'!$C$40=1,C103,C103*'[1]Parametry kredytu'!$H$19)</f>
        <v>1537.8143074581449</v>
      </c>
    </row>
    <row r="104" spans="1:6" ht="16.5" thickBot="1" x14ac:dyDescent="0.3">
      <c r="A104" s="10">
        <f t="shared" si="5"/>
        <v>92</v>
      </c>
      <c r="B104" s="75">
        <f t="shared" si="6"/>
        <v>227155.55555555614</v>
      </c>
      <c r="C104" s="91">
        <f t="shared" si="4"/>
        <v>1535.2462709284646</v>
      </c>
      <c r="D104" s="73">
        <f>IF(A104&lt;='Parametry kredytu'!$D$15,$D$8/$D$10,0)</f>
        <v>844.44444444444446</v>
      </c>
      <c r="E104" s="76">
        <f t="shared" si="7"/>
        <v>690.80182648402001</v>
      </c>
      <c r="F104" s="77">
        <f>IF('[1]Parametry kredytu'!$C$40=1,C104,C104*'[1]Parametry kredytu'!$H$19)</f>
        <v>1535.2462709284646</v>
      </c>
    </row>
    <row r="105" spans="1:6" ht="16.5" thickBot="1" x14ac:dyDescent="0.3">
      <c r="A105" s="10">
        <f t="shared" si="5"/>
        <v>93</v>
      </c>
      <c r="B105" s="75">
        <f t="shared" si="6"/>
        <v>226311.11111111171</v>
      </c>
      <c r="C105" s="91">
        <f t="shared" si="4"/>
        <v>1532.6782343987841</v>
      </c>
      <c r="D105" s="73">
        <f>IF(A105&lt;='Parametry kredytu'!$D$15,$D$8/$D$10,0)</f>
        <v>844.44444444444446</v>
      </c>
      <c r="E105" s="76">
        <f t="shared" si="7"/>
        <v>688.23378995433961</v>
      </c>
      <c r="F105" s="77">
        <f>IF('[1]Parametry kredytu'!$C$40=1,C105,C105*'[1]Parametry kredytu'!$H$19)</f>
        <v>1532.6782343987841</v>
      </c>
    </row>
    <row r="106" spans="1:6" ht="16.5" thickBot="1" x14ac:dyDescent="0.3">
      <c r="A106" s="10">
        <f t="shared" si="5"/>
        <v>94</v>
      </c>
      <c r="B106" s="75">
        <f t="shared" si="6"/>
        <v>225466.66666666727</v>
      </c>
      <c r="C106" s="91">
        <f t="shared" si="4"/>
        <v>1530.1101978691036</v>
      </c>
      <c r="D106" s="73">
        <f>IF(A106&lt;='Parametry kredytu'!$D$15,$D$8/$D$10,0)</f>
        <v>844.44444444444446</v>
      </c>
      <c r="E106" s="76">
        <f t="shared" si="7"/>
        <v>685.66575342465921</v>
      </c>
      <c r="F106" s="77">
        <f>IF('[1]Parametry kredytu'!$C$40=1,C106,C106*'[1]Parametry kredytu'!$H$19)</f>
        <v>1530.1101978691036</v>
      </c>
    </row>
    <row r="107" spans="1:6" ht="16.5" thickBot="1" x14ac:dyDescent="0.3">
      <c r="A107" s="10">
        <f t="shared" si="5"/>
        <v>95</v>
      </c>
      <c r="B107" s="75">
        <f t="shared" si="6"/>
        <v>224622.22222222283</v>
      </c>
      <c r="C107" s="91">
        <f t="shared" si="4"/>
        <v>1527.5421613394233</v>
      </c>
      <c r="D107" s="73">
        <f>IF(A107&lt;='Parametry kredytu'!$D$15,$D$8/$D$10,0)</f>
        <v>844.44444444444446</v>
      </c>
      <c r="E107" s="76">
        <f t="shared" si="7"/>
        <v>683.09771689497893</v>
      </c>
      <c r="F107" s="77">
        <f>IF('[1]Parametry kredytu'!$C$40=1,C107,C107*'[1]Parametry kredytu'!$H$19)</f>
        <v>1527.5421613394233</v>
      </c>
    </row>
    <row r="108" spans="1:6" ht="16.5" thickBot="1" x14ac:dyDescent="0.3">
      <c r="A108" s="10">
        <f t="shared" si="5"/>
        <v>96</v>
      </c>
      <c r="B108" s="75">
        <f t="shared" si="6"/>
        <v>223777.77777777839</v>
      </c>
      <c r="C108" s="91">
        <f t="shared" si="4"/>
        <v>1524.974124809743</v>
      </c>
      <c r="D108" s="73">
        <f>IF(A108&lt;='Parametry kredytu'!$D$15,$D$8/$D$10,0)</f>
        <v>844.44444444444446</v>
      </c>
      <c r="E108" s="76">
        <f t="shared" si="7"/>
        <v>680.52968036529853</v>
      </c>
      <c r="F108" s="77">
        <f>IF('[1]Parametry kredytu'!$C$40=1,C108,C108*'[1]Parametry kredytu'!$H$19)</f>
        <v>1524.974124809743</v>
      </c>
    </row>
    <row r="109" spans="1:6" ht="16.5" thickBot="1" x14ac:dyDescent="0.3">
      <c r="A109" s="10">
        <f t="shared" si="5"/>
        <v>97</v>
      </c>
      <c r="B109" s="75">
        <f t="shared" si="6"/>
        <v>222933.33333333395</v>
      </c>
      <c r="C109" s="91">
        <f t="shared" si="4"/>
        <v>1522.4060882800627</v>
      </c>
      <c r="D109" s="73">
        <f>IF(A109&lt;='Parametry kredytu'!$D$15,$D$8/$D$10,0)</f>
        <v>844.44444444444446</v>
      </c>
      <c r="E109" s="76">
        <f t="shared" si="7"/>
        <v>677.96164383561836</v>
      </c>
      <c r="F109" s="77">
        <f>IF('[1]Parametry kredytu'!$C$40=1,C109,C109*'[1]Parametry kredytu'!$H$19)</f>
        <v>1522.4060882800627</v>
      </c>
    </row>
    <row r="110" spans="1:6" ht="16.5" thickBot="1" x14ac:dyDescent="0.3">
      <c r="A110" s="10">
        <f t="shared" si="5"/>
        <v>98</v>
      </c>
      <c r="B110" s="75">
        <f t="shared" si="6"/>
        <v>222088.88888888952</v>
      </c>
      <c r="C110" s="91">
        <f t="shared" si="4"/>
        <v>1519.8380517503824</v>
      </c>
      <c r="D110" s="73">
        <f>IF(A110&lt;='Parametry kredytu'!$D$15,$D$8/$D$10,0)</f>
        <v>844.44444444444446</v>
      </c>
      <c r="E110" s="76">
        <f t="shared" si="7"/>
        <v>675.39360730593796</v>
      </c>
      <c r="F110" s="77">
        <f>IF('[1]Parametry kredytu'!$C$40=1,C110,C110*'[1]Parametry kredytu'!$H$19)</f>
        <v>1519.8380517503824</v>
      </c>
    </row>
    <row r="111" spans="1:6" ht="16.5" thickBot="1" x14ac:dyDescent="0.3">
      <c r="A111" s="10">
        <f t="shared" si="5"/>
        <v>99</v>
      </c>
      <c r="B111" s="75">
        <f t="shared" si="6"/>
        <v>221244.44444444508</v>
      </c>
      <c r="C111" s="91">
        <f t="shared" si="4"/>
        <v>1517.2700152207021</v>
      </c>
      <c r="D111" s="73">
        <f>IF(A111&lt;='Parametry kredytu'!$D$15,$D$8/$D$10,0)</f>
        <v>844.44444444444446</v>
      </c>
      <c r="E111" s="76">
        <f t="shared" si="7"/>
        <v>672.82557077625756</v>
      </c>
      <c r="F111" s="77">
        <f>IF('[1]Parametry kredytu'!$C$40=1,C111,C111*'[1]Parametry kredytu'!$H$19)</f>
        <v>1517.2700152207021</v>
      </c>
    </row>
    <row r="112" spans="1:6" ht="16.5" thickBot="1" x14ac:dyDescent="0.3">
      <c r="A112" s="10">
        <f t="shared" si="5"/>
        <v>100</v>
      </c>
      <c r="B112" s="75">
        <f t="shared" si="6"/>
        <v>220400.00000000064</v>
      </c>
      <c r="C112" s="91">
        <f t="shared" si="4"/>
        <v>1514.7019786910216</v>
      </c>
      <c r="D112" s="73">
        <f>IF(A112&lt;='Parametry kredytu'!$D$15,$D$8/$D$10,0)</f>
        <v>844.44444444444446</v>
      </c>
      <c r="E112" s="76">
        <f t="shared" si="7"/>
        <v>670.25753424657717</v>
      </c>
      <c r="F112" s="77">
        <f>IF('[1]Parametry kredytu'!$C$40=1,C112,C112*'[1]Parametry kredytu'!$H$19)</f>
        <v>1514.7019786910216</v>
      </c>
    </row>
    <row r="113" spans="1:6" ht="16.5" thickBot="1" x14ac:dyDescent="0.3">
      <c r="A113" s="10">
        <f t="shared" si="5"/>
        <v>101</v>
      </c>
      <c r="B113" s="75">
        <f t="shared" si="6"/>
        <v>219555.5555555562</v>
      </c>
      <c r="C113" s="91">
        <f t="shared" si="4"/>
        <v>1512.1339421613413</v>
      </c>
      <c r="D113" s="73">
        <f>IF(A113&lt;='Parametry kredytu'!$D$15,$D$8/$D$10,0)</f>
        <v>844.44444444444446</v>
      </c>
      <c r="E113" s="76">
        <f t="shared" si="7"/>
        <v>667.68949771689688</v>
      </c>
      <c r="F113" s="77">
        <f>IF('[1]Parametry kredytu'!$C$40=1,C113,C113*'[1]Parametry kredytu'!$H$19)</f>
        <v>1512.1339421613413</v>
      </c>
    </row>
    <row r="114" spans="1:6" ht="16.5" thickBot="1" x14ac:dyDescent="0.3">
      <c r="A114" s="10">
        <f t="shared" si="5"/>
        <v>102</v>
      </c>
      <c r="B114" s="75">
        <f t="shared" si="6"/>
        <v>218711.11111111176</v>
      </c>
      <c r="C114" s="91">
        <f t="shared" si="4"/>
        <v>1509.5659056316608</v>
      </c>
      <c r="D114" s="73">
        <f>IF(A114&lt;='Parametry kredytu'!$D$15,$D$8/$D$10,0)</f>
        <v>844.44444444444446</v>
      </c>
      <c r="E114" s="76">
        <f t="shared" si="7"/>
        <v>665.12146118721648</v>
      </c>
      <c r="F114" s="77">
        <f>IF('[1]Parametry kredytu'!$C$40=1,C114,C114*'[1]Parametry kredytu'!$H$19)</f>
        <v>1509.5659056316608</v>
      </c>
    </row>
    <row r="115" spans="1:6" ht="16.5" thickBot="1" x14ac:dyDescent="0.3">
      <c r="A115" s="10">
        <f t="shared" si="5"/>
        <v>103</v>
      </c>
      <c r="B115" s="75">
        <f t="shared" si="6"/>
        <v>217866.66666666733</v>
      </c>
      <c r="C115" s="91">
        <f t="shared" si="4"/>
        <v>1506.9978691019805</v>
      </c>
      <c r="D115" s="73">
        <f>IF(A115&lt;='Parametry kredytu'!$D$15,$D$8/$D$10,0)</f>
        <v>844.44444444444446</v>
      </c>
      <c r="E115" s="76">
        <f t="shared" si="7"/>
        <v>662.5534246575362</v>
      </c>
      <c r="F115" s="77">
        <f>IF('[1]Parametry kredytu'!$C$40=1,C115,C115*'[1]Parametry kredytu'!$H$19)</f>
        <v>1506.9978691019805</v>
      </c>
    </row>
    <row r="116" spans="1:6" ht="16.5" thickBot="1" x14ac:dyDescent="0.3">
      <c r="A116" s="10">
        <f t="shared" si="5"/>
        <v>104</v>
      </c>
      <c r="B116" s="75">
        <f t="shared" si="6"/>
        <v>217022.22222222289</v>
      </c>
      <c r="C116" s="91">
        <f t="shared" si="4"/>
        <v>1504.4298325723003</v>
      </c>
      <c r="D116" s="73">
        <f>IF(A116&lt;='Parametry kredytu'!$D$15,$D$8/$D$10,0)</f>
        <v>844.44444444444446</v>
      </c>
      <c r="E116" s="76">
        <f t="shared" si="7"/>
        <v>659.9853881278558</v>
      </c>
      <c r="F116" s="77">
        <f>IF('[1]Parametry kredytu'!$C$40=1,C116,C116*'[1]Parametry kredytu'!$H$19)</f>
        <v>1504.4298325723003</v>
      </c>
    </row>
    <row r="117" spans="1:6" ht="16.5" thickBot="1" x14ac:dyDescent="0.3">
      <c r="A117" s="10">
        <f t="shared" si="5"/>
        <v>105</v>
      </c>
      <c r="B117" s="75">
        <f t="shared" si="6"/>
        <v>216177.77777777845</v>
      </c>
      <c r="C117" s="91">
        <f t="shared" si="4"/>
        <v>1501.86179604262</v>
      </c>
      <c r="D117" s="73">
        <f>IF(A117&lt;='Parametry kredytu'!$D$15,$D$8/$D$10,0)</f>
        <v>844.44444444444446</v>
      </c>
      <c r="E117" s="76">
        <f t="shared" si="7"/>
        <v>657.41735159817551</v>
      </c>
      <c r="F117" s="77">
        <f>IF('[1]Parametry kredytu'!$C$40=1,C117,C117*'[1]Parametry kredytu'!$H$19)</f>
        <v>1501.86179604262</v>
      </c>
    </row>
    <row r="118" spans="1:6" ht="16.5" thickBot="1" x14ac:dyDescent="0.3">
      <c r="A118" s="10">
        <f t="shared" si="5"/>
        <v>106</v>
      </c>
      <c r="B118" s="75">
        <f t="shared" si="6"/>
        <v>215333.33333333401</v>
      </c>
      <c r="C118" s="91">
        <f t="shared" si="4"/>
        <v>1499.2937595129397</v>
      </c>
      <c r="D118" s="73">
        <f>IF(A118&lt;='Parametry kredytu'!$D$15,$D$8/$D$10,0)</f>
        <v>844.44444444444446</v>
      </c>
      <c r="E118" s="76">
        <f t="shared" si="7"/>
        <v>654.84931506849523</v>
      </c>
      <c r="F118" s="77">
        <f>IF('[1]Parametry kredytu'!$C$40=1,C118,C118*'[1]Parametry kredytu'!$H$19)</f>
        <v>1499.2937595129397</v>
      </c>
    </row>
    <row r="119" spans="1:6" ht="16.5" thickBot="1" x14ac:dyDescent="0.3">
      <c r="A119" s="10">
        <f t="shared" si="5"/>
        <v>107</v>
      </c>
      <c r="B119" s="75">
        <f t="shared" si="6"/>
        <v>214488.88888888957</v>
      </c>
      <c r="C119" s="91">
        <f t="shared" si="4"/>
        <v>1496.7257229832594</v>
      </c>
      <c r="D119" s="73">
        <f>IF(A119&lt;='Parametry kredytu'!$D$15,$D$8/$D$10,0)</f>
        <v>844.44444444444446</v>
      </c>
      <c r="E119" s="76">
        <f t="shared" si="7"/>
        <v>652.28127853881483</v>
      </c>
      <c r="F119" s="77">
        <f>IF('[1]Parametry kredytu'!$C$40=1,C119,C119*'[1]Parametry kredytu'!$H$19)</f>
        <v>1496.7257229832594</v>
      </c>
    </row>
    <row r="120" spans="1:6" ht="16.5" thickBot="1" x14ac:dyDescent="0.3">
      <c r="A120" s="10">
        <f t="shared" si="5"/>
        <v>108</v>
      </c>
      <c r="B120" s="75">
        <f t="shared" si="6"/>
        <v>213644.44444444514</v>
      </c>
      <c r="C120" s="91">
        <f t="shared" si="4"/>
        <v>1494.1576864535789</v>
      </c>
      <c r="D120" s="73">
        <f>IF(A120&lt;='Parametry kredytu'!$D$15,$D$8/$D$10,0)</f>
        <v>844.44444444444446</v>
      </c>
      <c r="E120" s="76">
        <f t="shared" si="7"/>
        <v>649.71324200913443</v>
      </c>
      <c r="F120" s="77">
        <f>IF('[1]Parametry kredytu'!$C$40=1,C120,C120*'[1]Parametry kredytu'!$H$19)</f>
        <v>1494.1576864535789</v>
      </c>
    </row>
    <row r="121" spans="1:6" ht="16.5" thickBot="1" x14ac:dyDescent="0.3">
      <c r="A121" s="10">
        <f t="shared" si="5"/>
        <v>109</v>
      </c>
      <c r="B121" s="75">
        <f t="shared" si="6"/>
        <v>212800.0000000007</v>
      </c>
      <c r="C121" s="91">
        <f t="shared" si="4"/>
        <v>1491.5896499238986</v>
      </c>
      <c r="D121" s="73">
        <f>IF(A121&lt;='Parametry kredytu'!$D$15,$D$8/$D$10,0)</f>
        <v>844.44444444444446</v>
      </c>
      <c r="E121" s="76">
        <f t="shared" si="7"/>
        <v>647.14520547945415</v>
      </c>
      <c r="F121" s="77">
        <f>IF('[1]Parametry kredytu'!$C$40=1,C121,C121*'[1]Parametry kredytu'!$H$19)</f>
        <v>1491.5896499238986</v>
      </c>
    </row>
    <row r="122" spans="1:6" ht="16.5" thickBot="1" x14ac:dyDescent="0.3">
      <c r="A122" s="10">
        <f t="shared" si="5"/>
        <v>110</v>
      </c>
      <c r="B122" s="75">
        <f t="shared" si="6"/>
        <v>211955.55555555626</v>
      </c>
      <c r="C122" s="91">
        <f t="shared" si="4"/>
        <v>1489.0216133942181</v>
      </c>
      <c r="D122" s="73">
        <f>IF(A122&lt;='Parametry kredytu'!$D$15,$D$8/$D$10,0)</f>
        <v>844.44444444444446</v>
      </c>
      <c r="E122" s="76">
        <f t="shared" si="7"/>
        <v>644.57716894977375</v>
      </c>
      <c r="F122" s="77">
        <f>IF('[1]Parametry kredytu'!$C$40=1,C122,C122*'[1]Parametry kredytu'!$H$19)</f>
        <v>1489.0216133942181</v>
      </c>
    </row>
    <row r="123" spans="1:6" ht="16.5" thickBot="1" x14ac:dyDescent="0.3">
      <c r="A123" s="10">
        <f t="shared" si="5"/>
        <v>111</v>
      </c>
      <c r="B123" s="75">
        <f t="shared" si="6"/>
        <v>211111.11111111182</v>
      </c>
      <c r="C123" s="91">
        <f t="shared" si="4"/>
        <v>1486.4535768645378</v>
      </c>
      <c r="D123" s="73">
        <f>IF(A123&lt;='Parametry kredytu'!$D$15,$D$8/$D$10,0)</f>
        <v>844.44444444444446</v>
      </c>
      <c r="E123" s="76">
        <f t="shared" si="7"/>
        <v>642.00913242009335</v>
      </c>
      <c r="F123" s="77">
        <f>IF('[1]Parametry kredytu'!$C$40=1,C123,C123*'[1]Parametry kredytu'!$H$19)</f>
        <v>1486.4535768645378</v>
      </c>
    </row>
    <row r="124" spans="1:6" ht="16.5" thickBot="1" x14ac:dyDescent="0.3">
      <c r="A124" s="10">
        <f t="shared" si="5"/>
        <v>112</v>
      </c>
      <c r="B124" s="75">
        <f t="shared" si="6"/>
        <v>210266.66666666738</v>
      </c>
      <c r="C124" s="91">
        <f t="shared" si="4"/>
        <v>1483.8855403348575</v>
      </c>
      <c r="D124" s="73">
        <f>IF(A124&lt;='Parametry kredytu'!$D$15,$D$8/$D$10,0)</f>
        <v>844.44444444444446</v>
      </c>
      <c r="E124" s="76">
        <f t="shared" si="7"/>
        <v>639.44109589041307</v>
      </c>
      <c r="F124" s="77">
        <f>IF('[1]Parametry kredytu'!$C$40=1,C124,C124*'[1]Parametry kredytu'!$H$19)</f>
        <v>1483.8855403348575</v>
      </c>
    </row>
    <row r="125" spans="1:6" ht="16.5" thickBot="1" x14ac:dyDescent="0.3">
      <c r="A125" s="10">
        <f t="shared" si="5"/>
        <v>113</v>
      </c>
      <c r="B125" s="75">
        <f t="shared" si="6"/>
        <v>209422.22222222295</v>
      </c>
      <c r="C125" s="91">
        <f t="shared" si="4"/>
        <v>1481.3175038051772</v>
      </c>
      <c r="D125" s="73">
        <f>IF(A125&lt;='Parametry kredytu'!$D$15,$D$8/$D$10,0)</f>
        <v>844.44444444444446</v>
      </c>
      <c r="E125" s="76">
        <f t="shared" si="7"/>
        <v>636.87305936073278</v>
      </c>
      <c r="F125" s="77">
        <f>IF('[1]Parametry kredytu'!$C$40=1,C125,C125*'[1]Parametry kredytu'!$H$19)</f>
        <v>1481.3175038051772</v>
      </c>
    </row>
    <row r="126" spans="1:6" ht="16.5" thickBot="1" x14ac:dyDescent="0.3">
      <c r="A126" s="10">
        <f t="shared" si="5"/>
        <v>114</v>
      </c>
      <c r="B126" s="75">
        <f t="shared" si="6"/>
        <v>208577.77777777851</v>
      </c>
      <c r="C126" s="91">
        <f t="shared" si="4"/>
        <v>1478.749467275497</v>
      </c>
      <c r="D126" s="73">
        <f>IF(A126&lt;='Parametry kredytu'!$D$15,$D$8/$D$10,0)</f>
        <v>844.44444444444446</v>
      </c>
      <c r="E126" s="76">
        <f t="shared" si="7"/>
        <v>634.30502283105238</v>
      </c>
      <c r="F126" s="77">
        <f>IF('[1]Parametry kredytu'!$C$40=1,C126,C126*'[1]Parametry kredytu'!$H$19)</f>
        <v>1478.749467275497</v>
      </c>
    </row>
    <row r="127" spans="1:6" ht="16.5" thickBot="1" x14ac:dyDescent="0.3">
      <c r="A127" s="10">
        <f t="shared" si="5"/>
        <v>115</v>
      </c>
      <c r="B127" s="75">
        <f t="shared" si="6"/>
        <v>207733.33333333407</v>
      </c>
      <c r="C127" s="91">
        <f t="shared" si="4"/>
        <v>1476.1814307458167</v>
      </c>
      <c r="D127" s="73">
        <f>IF(A127&lt;='Parametry kredytu'!$D$15,$D$8/$D$10,0)</f>
        <v>844.44444444444446</v>
      </c>
      <c r="E127" s="76">
        <f t="shared" si="7"/>
        <v>631.7369863013721</v>
      </c>
      <c r="F127" s="77">
        <f>IF('[1]Parametry kredytu'!$C$40=1,C127,C127*'[1]Parametry kredytu'!$H$19)</f>
        <v>1476.1814307458167</v>
      </c>
    </row>
    <row r="128" spans="1:6" ht="16.5" thickBot="1" x14ac:dyDescent="0.3">
      <c r="A128" s="10">
        <f t="shared" si="5"/>
        <v>116</v>
      </c>
      <c r="B128" s="75">
        <f t="shared" si="6"/>
        <v>206888.88888888963</v>
      </c>
      <c r="C128" s="91">
        <f t="shared" si="4"/>
        <v>1473.6133942161362</v>
      </c>
      <c r="D128" s="73">
        <f>IF(A128&lt;='Parametry kredytu'!$D$15,$D$8/$D$10,0)</f>
        <v>844.44444444444446</v>
      </c>
      <c r="E128" s="76">
        <f t="shared" si="7"/>
        <v>629.1689497716917</v>
      </c>
      <c r="F128" s="77">
        <f>IF('[1]Parametry kredytu'!$C$40=1,C128,C128*'[1]Parametry kredytu'!$H$19)</f>
        <v>1473.6133942161362</v>
      </c>
    </row>
    <row r="129" spans="1:6" ht="16.5" thickBot="1" x14ac:dyDescent="0.3">
      <c r="A129" s="10">
        <f t="shared" si="5"/>
        <v>117</v>
      </c>
      <c r="B129" s="75">
        <f t="shared" si="6"/>
        <v>206044.44444444519</v>
      </c>
      <c r="C129" s="91">
        <f t="shared" si="4"/>
        <v>1471.0453576864556</v>
      </c>
      <c r="D129" s="73">
        <f>IF(A129&lt;='Parametry kredytu'!$D$15,$D$8/$D$10,0)</f>
        <v>844.44444444444446</v>
      </c>
      <c r="E129" s="76">
        <f t="shared" si="7"/>
        <v>626.6009132420113</v>
      </c>
      <c r="F129" s="77">
        <f>IF('[1]Parametry kredytu'!$C$40=1,C129,C129*'[1]Parametry kredytu'!$H$19)</f>
        <v>1471.0453576864556</v>
      </c>
    </row>
    <row r="130" spans="1:6" ht="16.5" thickBot="1" x14ac:dyDescent="0.3">
      <c r="A130" s="10">
        <f t="shared" si="5"/>
        <v>118</v>
      </c>
      <c r="B130" s="75">
        <f t="shared" si="6"/>
        <v>205200.00000000076</v>
      </c>
      <c r="C130" s="91">
        <f t="shared" si="4"/>
        <v>1468.4773211567754</v>
      </c>
      <c r="D130" s="73">
        <f>IF(A130&lt;='Parametry kredytu'!$D$15,$D$8/$D$10,0)</f>
        <v>844.44444444444446</v>
      </c>
      <c r="E130" s="76">
        <f t="shared" si="7"/>
        <v>624.03287671233102</v>
      </c>
      <c r="F130" s="77">
        <f>IF('[1]Parametry kredytu'!$C$40=1,C130,C130*'[1]Parametry kredytu'!$H$19)</f>
        <v>1468.4773211567754</v>
      </c>
    </row>
    <row r="131" spans="1:6" ht="16.5" thickBot="1" x14ac:dyDescent="0.3">
      <c r="A131" s="10">
        <f t="shared" si="5"/>
        <v>119</v>
      </c>
      <c r="B131" s="75">
        <f t="shared" si="6"/>
        <v>204355.55555555632</v>
      </c>
      <c r="C131" s="91">
        <f t="shared" si="4"/>
        <v>1465.9092846270951</v>
      </c>
      <c r="D131" s="73">
        <f>IF(A131&lt;='Parametry kredytu'!$D$15,$D$8/$D$10,0)</f>
        <v>844.44444444444446</v>
      </c>
      <c r="E131" s="76">
        <f t="shared" si="7"/>
        <v>621.46484018265062</v>
      </c>
      <c r="F131" s="77">
        <f>IF('[1]Parametry kredytu'!$C$40=1,C131,C131*'[1]Parametry kredytu'!$H$19)</f>
        <v>1465.9092846270951</v>
      </c>
    </row>
    <row r="132" spans="1:6" ht="16.5" thickBot="1" x14ac:dyDescent="0.3">
      <c r="A132" s="10">
        <f t="shared" si="5"/>
        <v>120</v>
      </c>
      <c r="B132" s="75">
        <f t="shared" si="6"/>
        <v>203511.11111111188</v>
      </c>
      <c r="C132" s="91">
        <f t="shared" si="4"/>
        <v>1463.3412480974148</v>
      </c>
      <c r="D132" s="73">
        <f>IF(A132&lt;='Parametry kredytu'!$D$15,$D$8/$D$10,0)</f>
        <v>844.44444444444446</v>
      </c>
      <c r="E132" s="76">
        <f t="shared" si="7"/>
        <v>618.89680365297022</v>
      </c>
      <c r="F132" s="77">
        <f>IF('[1]Parametry kredytu'!$C$40=1,C132,C132*'[1]Parametry kredytu'!$H$19)</f>
        <v>1463.3412480974148</v>
      </c>
    </row>
    <row r="133" spans="1:6" ht="16.5" thickBot="1" x14ac:dyDescent="0.3">
      <c r="A133" s="10">
        <f t="shared" si="5"/>
        <v>121</v>
      </c>
      <c r="B133" s="75">
        <f t="shared" si="6"/>
        <v>202666.66666666744</v>
      </c>
      <c r="C133" s="91">
        <f t="shared" si="4"/>
        <v>1460.7732115677345</v>
      </c>
      <c r="D133" s="73">
        <f>IF(A133&lt;='Parametry kredytu'!$D$15,$D$8/$D$10,0)</f>
        <v>844.44444444444446</v>
      </c>
      <c r="E133" s="76">
        <f t="shared" si="7"/>
        <v>616.32876712328994</v>
      </c>
      <c r="F133" s="77">
        <f>IF('[1]Parametry kredytu'!$C$40=1,C133,C133*'[1]Parametry kredytu'!$H$19)</f>
        <v>1460.7732115677345</v>
      </c>
    </row>
    <row r="134" spans="1:6" ht="16.5" thickBot="1" x14ac:dyDescent="0.3">
      <c r="A134" s="10">
        <f t="shared" si="5"/>
        <v>122</v>
      </c>
      <c r="B134" s="75">
        <f t="shared" si="6"/>
        <v>201822.222222223</v>
      </c>
      <c r="C134" s="91">
        <f t="shared" si="4"/>
        <v>1458.2051750380542</v>
      </c>
      <c r="D134" s="73">
        <f>IF(A134&lt;='Parametry kredytu'!$D$15,$D$8/$D$10,0)</f>
        <v>844.44444444444446</v>
      </c>
      <c r="E134" s="76">
        <f t="shared" si="7"/>
        <v>613.76073059360965</v>
      </c>
      <c r="F134" s="77">
        <f>IF('[1]Parametry kredytu'!$C$40=1,C134,C134*'[1]Parametry kredytu'!$H$19)</f>
        <v>1458.2051750380542</v>
      </c>
    </row>
    <row r="135" spans="1:6" ht="16.5" thickBot="1" x14ac:dyDescent="0.3">
      <c r="A135" s="10">
        <f t="shared" si="5"/>
        <v>123</v>
      </c>
      <c r="B135" s="75">
        <f t="shared" si="6"/>
        <v>200977.77777777857</v>
      </c>
      <c r="C135" s="91">
        <f t="shared" si="4"/>
        <v>1455.6371385083739</v>
      </c>
      <c r="D135" s="73">
        <f>IF(A135&lt;='Parametry kredytu'!$D$15,$D$8/$D$10,0)</f>
        <v>844.44444444444446</v>
      </c>
      <c r="E135" s="76">
        <f t="shared" si="7"/>
        <v>611.19269406392937</v>
      </c>
      <c r="F135" s="77">
        <f>IF('[1]Parametry kredytu'!$C$40=1,C135,C135*'[1]Parametry kredytu'!$H$19)</f>
        <v>1455.6371385083739</v>
      </c>
    </row>
    <row r="136" spans="1:6" ht="16.5" thickBot="1" x14ac:dyDescent="0.3">
      <c r="A136" s="10">
        <f t="shared" si="5"/>
        <v>124</v>
      </c>
      <c r="B136" s="75">
        <f t="shared" si="6"/>
        <v>200133.33333333413</v>
      </c>
      <c r="C136" s="91">
        <f t="shared" si="4"/>
        <v>1453.0691019786934</v>
      </c>
      <c r="D136" s="73">
        <f>IF(A136&lt;='Parametry kredytu'!$D$15,$D$8/$D$10,0)</f>
        <v>844.44444444444446</v>
      </c>
      <c r="E136" s="76">
        <f t="shared" si="7"/>
        <v>608.62465753424897</v>
      </c>
      <c r="F136" s="77">
        <f>IF('[1]Parametry kredytu'!$C$40=1,C136,C136*'[1]Parametry kredytu'!$H$19)</f>
        <v>1453.0691019786934</v>
      </c>
    </row>
    <row r="137" spans="1:6" ht="16.5" thickBot="1" x14ac:dyDescent="0.3">
      <c r="A137" s="10">
        <f t="shared" si="5"/>
        <v>125</v>
      </c>
      <c r="B137" s="75">
        <f t="shared" si="6"/>
        <v>199288.88888888969</v>
      </c>
      <c r="C137" s="91">
        <f t="shared" si="4"/>
        <v>1450.5010654490129</v>
      </c>
      <c r="D137" s="73">
        <f>IF(A137&lt;='Parametry kredytu'!$D$15,$D$8/$D$10,0)</f>
        <v>844.44444444444446</v>
      </c>
      <c r="E137" s="76">
        <f t="shared" si="7"/>
        <v>606.05662100456857</v>
      </c>
      <c r="F137" s="77">
        <f>IF('[1]Parametry kredytu'!$C$40=1,C137,C137*'[1]Parametry kredytu'!$H$19)</f>
        <v>1450.5010654490129</v>
      </c>
    </row>
    <row r="138" spans="1:6" ht="16.5" thickBot="1" x14ac:dyDescent="0.3">
      <c r="A138" s="10">
        <f t="shared" si="5"/>
        <v>126</v>
      </c>
      <c r="B138" s="75">
        <f t="shared" si="6"/>
        <v>198444.44444444525</v>
      </c>
      <c r="C138" s="91">
        <f t="shared" si="4"/>
        <v>1447.9330289193326</v>
      </c>
      <c r="D138" s="73">
        <f>IF(A138&lt;='Parametry kredytu'!$D$15,$D$8/$D$10,0)</f>
        <v>844.44444444444446</v>
      </c>
      <c r="E138" s="76">
        <f t="shared" si="7"/>
        <v>603.48858447488828</v>
      </c>
      <c r="F138" s="77">
        <f>IF('[1]Parametry kredytu'!$C$40=1,C138,C138*'[1]Parametry kredytu'!$H$19)</f>
        <v>1447.9330289193326</v>
      </c>
    </row>
    <row r="139" spans="1:6" ht="16.5" thickBot="1" x14ac:dyDescent="0.3">
      <c r="A139" s="10">
        <f t="shared" si="5"/>
        <v>127</v>
      </c>
      <c r="B139" s="75">
        <f t="shared" si="6"/>
        <v>197600.00000000081</v>
      </c>
      <c r="C139" s="91">
        <f t="shared" si="4"/>
        <v>1445.3649923896523</v>
      </c>
      <c r="D139" s="73">
        <f>IF(A139&lt;='Parametry kredytu'!$D$15,$D$8/$D$10,0)</f>
        <v>844.44444444444446</v>
      </c>
      <c r="E139" s="76">
        <f t="shared" si="7"/>
        <v>600.92054794520789</v>
      </c>
      <c r="F139" s="77">
        <f>IF('[1]Parametry kredytu'!$C$40=1,C139,C139*'[1]Parametry kredytu'!$H$19)</f>
        <v>1445.3649923896523</v>
      </c>
    </row>
    <row r="140" spans="1:6" ht="16.5" thickBot="1" x14ac:dyDescent="0.3">
      <c r="A140" s="10">
        <f t="shared" si="5"/>
        <v>128</v>
      </c>
      <c r="B140" s="75">
        <f t="shared" si="6"/>
        <v>196755.55555555638</v>
      </c>
      <c r="C140" s="91">
        <f t="shared" si="4"/>
        <v>1442.7969558599721</v>
      </c>
      <c r="D140" s="73">
        <f>IF(A140&lt;='Parametry kredytu'!$D$15,$D$8/$D$10,0)</f>
        <v>844.44444444444446</v>
      </c>
      <c r="E140" s="76">
        <f t="shared" si="7"/>
        <v>598.35251141552749</v>
      </c>
      <c r="F140" s="77">
        <f>IF('[1]Parametry kredytu'!$C$40=1,C140,C140*'[1]Parametry kredytu'!$H$19)</f>
        <v>1442.7969558599721</v>
      </c>
    </row>
    <row r="141" spans="1:6" ht="16.5" thickBot="1" x14ac:dyDescent="0.3">
      <c r="A141" s="10">
        <f t="shared" si="5"/>
        <v>129</v>
      </c>
      <c r="B141" s="75">
        <f t="shared" si="6"/>
        <v>195911.11111111194</v>
      </c>
      <c r="C141" s="91">
        <f t="shared" si="4"/>
        <v>1440.2289193302918</v>
      </c>
      <c r="D141" s="73">
        <f>IF(A141&lt;='Parametry kredytu'!$D$15,$D$8/$D$10,0)</f>
        <v>844.44444444444446</v>
      </c>
      <c r="E141" s="76">
        <f t="shared" si="7"/>
        <v>595.7844748858472</v>
      </c>
      <c r="F141" s="77">
        <f>IF('[1]Parametry kredytu'!$C$40=1,C141,C141*'[1]Parametry kredytu'!$H$19)</f>
        <v>1440.2289193302918</v>
      </c>
    </row>
    <row r="142" spans="1:6" ht="16.5" thickBot="1" x14ac:dyDescent="0.3">
      <c r="A142" s="10">
        <f t="shared" si="5"/>
        <v>130</v>
      </c>
      <c r="B142" s="75">
        <f t="shared" si="6"/>
        <v>195066.6666666675</v>
      </c>
      <c r="C142" s="91">
        <f t="shared" ref="C142:C205" si="8">D142+E142</f>
        <v>1437.6608828006113</v>
      </c>
      <c r="D142" s="73">
        <f>IF(A142&lt;='Parametry kredytu'!$D$15,$D$8/$D$10,0)</f>
        <v>844.44444444444446</v>
      </c>
      <c r="E142" s="76">
        <f t="shared" si="7"/>
        <v>593.2164383561668</v>
      </c>
      <c r="F142" s="77">
        <f>IF('[1]Parametry kredytu'!$C$40=1,C142,C142*'[1]Parametry kredytu'!$H$19)</f>
        <v>1437.6608828006113</v>
      </c>
    </row>
    <row r="143" spans="1:6" ht="16.5" thickBot="1" x14ac:dyDescent="0.3">
      <c r="A143" s="10">
        <f t="shared" ref="A143:A206" si="9">A142+1</f>
        <v>131</v>
      </c>
      <c r="B143" s="75">
        <f t="shared" ref="B143:B206" si="10">B142-D142</f>
        <v>194222.22222222306</v>
      </c>
      <c r="C143" s="91">
        <f t="shared" si="8"/>
        <v>1435.092846270931</v>
      </c>
      <c r="D143" s="73">
        <f>IF(A143&lt;='Parametry kredytu'!$D$15,$D$8/$D$10,0)</f>
        <v>844.44444444444446</v>
      </c>
      <c r="E143" s="76">
        <f t="shared" ref="E143:E206" si="11">IF(E142=0,0,B143*$D$9*(30/365))</f>
        <v>590.64840182648652</v>
      </c>
      <c r="F143" s="77">
        <f>IF('[1]Parametry kredytu'!$C$40=1,C143,C143*'[1]Parametry kredytu'!$H$19)</f>
        <v>1435.092846270931</v>
      </c>
    </row>
    <row r="144" spans="1:6" ht="16.5" thickBot="1" x14ac:dyDescent="0.3">
      <c r="A144" s="10">
        <f t="shared" si="9"/>
        <v>132</v>
      </c>
      <c r="B144" s="75">
        <f t="shared" si="10"/>
        <v>193377.77777777863</v>
      </c>
      <c r="C144" s="91">
        <f t="shared" si="8"/>
        <v>1432.5248097412507</v>
      </c>
      <c r="D144" s="73">
        <f>IF(A144&lt;='Parametry kredytu'!$D$15,$D$8/$D$10,0)</f>
        <v>844.44444444444446</v>
      </c>
      <c r="E144" s="76">
        <f t="shared" si="11"/>
        <v>588.08036529680624</v>
      </c>
      <c r="F144" s="77">
        <f>IF('[1]Parametry kredytu'!$C$40=1,C144,C144*'[1]Parametry kredytu'!$H$19)</f>
        <v>1432.5248097412507</v>
      </c>
    </row>
    <row r="145" spans="1:6" ht="16.5" thickBot="1" x14ac:dyDescent="0.3">
      <c r="A145" s="10">
        <f t="shared" si="9"/>
        <v>133</v>
      </c>
      <c r="B145" s="75">
        <f t="shared" si="10"/>
        <v>192533.33333333419</v>
      </c>
      <c r="C145" s="91">
        <f t="shared" si="8"/>
        <v>1429.9567732115702</v>
      </c>
      <c r="D145" s="73">
        <f>IF(A145&lt;='Parametry kredytu'!$D$15,$D$8/$D$10,0)</f>
        <v>844.44444444444446</v>
      </c>
      <c r="E145" s="76">
        <f t="shared" si="11"/>
        <v>585.51232876712584</v>
      </c>
      <c r="F145" s="77">
        <f>IF('[1]Parametry kredytu'!$C$40=1,C145,C145*'[1]Parametry kredytu'!$H$19)</f>
        <v>1429.9567732115702</v>
      </c>
    </row>
    <row r="146" spans="1:6" ht="16.5" thickBot="1" x14ac:dyDescent="0.3">
      <c r="A146" s="10">
        <f t="shared" si="9"/>
        <v>134</v>
      </c>
      <c r="B146" s="75">
        <f t="shared" si="10"/>
        <v>191688.88888888975</v>
      </c>
      <c r="C146" s="91">
        <f t="shared" si="8"/>
        <v>1427.3887366818899</v>
      </c>
      <c r="D146" s="73">
        <f>IF(A146&lt;='Parametry kredytu'!$D$15,$D$8/$D$10,0)</f>
        <v>844.44444444444446</v>
      </c>
      <c r="E146" s="76">
        <f t="shared" si="11"/>
        <v>582.94429223744544</v>
      </c>
      <c r="F146" s="77">
        <f>IF('[1]Parametry kredytu'!$C$40=1,C146,C146*'[1]Parametry kredytu'!$H$19)</f>
        <v>1427.3887366818899</v>
      </c>
    </row>
    <row r="147" spans="1:6" ht="16.5" thickBot="1" x14ac:dyDescent="0.3">
      <c r="A147" s="10">
        <f t="shared" si="9"/>
        <v>135</v>
      </c>
      <c r="B147" s="75">
        <f t="shared" si="10"/>
        <v>190844.44444444531</v>
      </c>
      <c r="C147" s="91">
        <f t="shared" si="8"/>
        <v>1424.8207001522096</v>
      </c>
      <c r="D147" s="73">
        <f>IF(A147&lt;='Parametry kredytu'!$D$15,$D$8/$D$10,0)</f>
        <v>844.44444444444446</v>
      </c>
      <c r="E147" s="76">
        <f t="shared" si="11"/>
        <v>580.37625570776515</v>
      </c>
      <c r="F147" s="77">
        <f>IF('[1]Parametry kredytu'!$C$40=1,C147,C147*'[1]Parametry kredytu'!$H$19)</f>
        <v>1424.8207001522096</v>
      </c>
    </row>
    <row r="148" spans="1:6" ht="16.5" thickBot="1" x14ac:dyDescent="0.3">
      <c r="A148" s="10">
        <f t="shared" si="9"/>
        <v>136</v>
      </c>
      <c r="B148" s="75">
        <f t="shared" si="10"/>
        <v>190000.00000000087</v>
      </c>
      <c r="C148" s="91">
        <f t="shared" si="8"/>
        <v>1422.2526636225293</v>
      </c>
      <c r="D148" s="73">
        <f>IF(A148&lt;='Parametry kredytu'!$D$15,$D$8/$D$10,0)</f>
        <v>844.44444444444446</v>
      </c>
      <c r="E148" s="76">
        <f t="shared" si="11"/>
        <v>577.80821917808476</v>
      </c>
      <c r="F148" s="77">
        <f>IF('[1]Parametry kredytu'!$C$40=1,C148,C148*'[1]Parametry kredytu'!$H$19)</f>
        <v>1422.2526636225293</v>
      </c>
    </row>
    <row r="149" spans="1:6" ht="16.5" thickBot="1" x14ac:dyDescent="0.3">
      <c r="A149" s="10">
        <f t="shared" si="9"/>
        <v>137</v>
      </c>
      <c r="B149" s="75">
        <f t="shared" si="10"/>
        <v>189155.55555555644</v>
      </c>
      <c r="C149" s="91">
        <f t="shared" si="8"/>
        <v>1419.6846270928488</v>
      </c>
      <c r="D149" s="73">
        <f>IF(A149&lt;='Parametry kredytu'!$D$15,$D$8/$D$10,0)</f>
        <v>844.44444444444446</v>
      </c>
      <c r="E149" s="76">
        <f t="shared" si="11"/>
        <v>575.24018264840436</v>
      </c>
      <c r="F149" s="77">
        <f>IF('[1]Parametry kredytu'!$C$40=1,C149,C149*'[1]Parametry kredytu'!$H$19)</f>
        <v>1419.6846270928488</v>
      </c>
    </row>
    <row r="150" spans="1:6" ht="16.5" thickBot="1" x14ac:dyDescent="0.3">
      <c r="A150" s="10">
        <f t="shared" si="9"/>
        <v>138</v>
      </c>
      <c r="B150" s="75">
        <f t="shared" si="10"/>
        <v>188311.111111112</v>
      </c>
      <c r="C150" s="91">
        <f t="shared" si="8"/>
        <v>1417.1165905631685</v>
      </c>
      <c r="D150" s="73">
        <f>IF(A150&lt;='Parametry kredytu'!$D$15,$D$8/$D$10,0)</f>
        <v>844.44444444444446</v>
      </c>
      <c r="E150" s="76">
        <f t="shared" si="11"/>
        <v>572.67214611872407</v>
      </c>
      <c r="F150" s="77">
        <f>IF('[1]Parametry kredytu'!$C$40=1,C150,C150*'[1]Parametry kredytu'!$H$19)</f>
        <v>1417.1165905631685</v>
      </c>
    </row>
    <row r="151" spans="1:6" ht="16.5" thickBot="1" x14ac:dyDescent="0.3">
      <c r="A151" s="10">
        <f t="shared" si="9"/>
        <v>139</v>
      </c>
      <c r="B151" s="75">
        <f t="shared" si="10"/>
        <v>187466.66666666756</v>
      </c>
      <c r="C151" s="91">
        <f t="shared" si="8"/>
        <v>1414.5485540334882</v>
      </c>
      <c r="D151" s="73">
        <f>IF(A151&lt;='Parametry kredytu'!$D$15,$D$8/$D$10,0)</f>
        <v>844.44444444444446</v>
      </c>
      <c r="E151" s="76">
        <f t="shared" si="11"/>
        <v>570.10410958904379</v>
      </c>
      <c r="F151" s="77">
        <f>IF('[1]Parametry kredytu'!$C$40=1,C151,C151*'[1]Parametry kredytu'!$H$19)</f>
        <v>1414.5485540334882</v>
      </c>
    </row>
    <row r="152" spans="1:6" ht="16.5" thickBot="1" x14ac:dyDescent="0.3">
      <c r="A152" s="10">
        <f t="shared" si="9"/>
        <v>140</v>
      </c>
      <c r="B152" s="75">
        <f t="shared" si="10"/>
        <v>186622.22222222312</v>
      </c>
      <c r="C152" s="91">
        <f t="shared" si="8"/>
        <v>1411.9805175038077</v>
      </c>
      <c r="D152" s="73">
        <f>IF(A152&lt;='Parametry kredytu'!$D$15,$D$8/$D$10,0)</f>
        <v>844.44444444444446</v>
      </c>
      <c r="E152" s="76">
        <f t="shared" si="11"/>
        <v>567.53607305936339</v>
      </c>
      <c r="F152" s="77">
        <f>IF('[1]Parametry kredytu'!$C$40=1,C152,C152*'[1]Parametry kredytu'!$H$19)</f>
        <v>1411.9805175038077</v>
      </c>
    </row>
    <row r="153" spans="1:6" ht="16.5" thickBot="1" x14ac:dyDescent="0.3">
      <c r="A153" s="10">
        <f t="shared" si="9"/>
        <v>141</v>
      </c>
      <c r="B153" s="75">
        <f t="shared" si="10"/>
        <v>185777.77777777868</v>
      </c>
      <c r="C153" s="91">
        <f t="shared" si="8"/>
        <v>1409.4124809741274</v>
      </c>
      <c r="D153" s="73">
        <f>IF(A153&lt;='Parametry kredytu'!$D$15,$D$8/$D$10,0)</f>
        <v>844.44444444444446</v>
      </c>
      <c r="E153" s="76">
        <f t="shared" si="11"/>
        <v>564.9680365296831</v>
      </c>
      <c r="F153" s="77">
        <f>IF('[1]Parametry kredytu'!$C$40=1,C153,C153*'[1]Parametry kredytu'!$H$19)</f>
        <v>1409.4124809741274</v>
      </c>
    </row>
    <row r="154" spans="1:6" ht="16.5" thickBot="1" x14ac:dyDescent="0.3">
      <c r="A154" s="10">
        <f t="shared" si="9"/>
        <v>142</v>
      </c>
      <c r="B154" s="75">
        <f t="shared" si="10"/>
        <v>184933.33333333425</v>
      </c>
      <c r="C154" s="91">
        <f t="shared" si="8"/>
        <v>1406.8444444444472</v>
      </c>
      <c r="D154" s="73">
        <f>IF(A154&lt;='Parametry kredytu'!$D$15,$D$8/$D$10,0)</f>
        <v>844.44444444444446</v>
      </c>
      <c r="E154" s="76">
        <f t="shared" si="11"/>
        <v>562.40000000000271</v>
      </c>
      <c r="F154" s="77">
        <f>IF('[1]Parametry kredytu'!$C$40=1,C154,C154*'[1]Parametry kredytu'!$H$19)</f>
        <v>1406.8444444444472</v>
      </c>
    </row>
    <row r="155" spans="1:6" ht="16.5" thickBot="1" x14ac:dyDescent="0.3">
      <c r="A155" s="10">
        <f t="shared" si="9"/>
        <v>143</v>
      </c>
      <c r="B155" s="75">
        <f t="shared" si="10"/>
        <v>184088.88888888981</v>
      </c>
      <c r="C155" s="91">
        <f t="shared" si="8"/>
        <v>1404.2764079147669</v>
      </c>
      <c r="D155" s="73">
        <f>IF(A155&lt;='Parametry kredytu'!$D$15,$D$8/$D$10,0)</f>
        <v>844.44444444444446</v>
      </c>
      <c r="E155" s="76">
        <f t="shared" si="11"/>
        <v>559.83196347032242</v>
      </c>
      <c r="F155" s="77">
        <f>IF('[1]Parametry kredytu'!$C$40=1,C155,C155*'[1]Parametry kredytu'!$H$19)</f>
        <v>1404.2764079147669</v>
      </c>
    </row>
    <row r="156" spans="1:6" ht="16.5" thickBot="1" x14ac:dyDescent="0.3">
      <c r="A156" s="10">
        <f t="shared" si="9"/>
        <v>144</v>
      </c>
      <c r="B156" s="75">
        <f t="shared" si="10"/>
        <v>183244.44444444537</v>
      </c>
      <c r="C156" s="91">
        <f t="shared" si="8"/>
        <v>1401.7083713850866</v>
      </c>
      <c r="D156" s="73">
        <f>IF(A156&lt;='Parametry kredytu'!$D$15,$D$8/$D$10,0)</f>
        <v>844.44444444444446</v>
      </c>
      <c r="E156" s="76">
        <f t="shared" si="11"/>
        <v>557.26392694064202</v>
      </c>
      <c r="F156" s="77">
        <f>IF('[1]Parametry kredytu'!$C$40=1,C156,C156*'[1]Parametry kredytu'!$H$19)</f>
        <v>1401.7083713850866</v>
      </c>
    </row>
    <row r="157" spans="1:6" ht="16.5" thickBot="1" x14ac:dyDescent="0.3">
      <c r="A157" s="10">
        <f t="shared" si="9"/>
        <v>145</v>
      </c>
      <c r="B157" s="75">
        <f t="shared" si="10"/>
        <v>182400.00000000093</v>
      </c>
      <c r="C157" s="91">
        <f t="shared" si="8"/>
        <v>1399.1403348554061</v>
      </c>
      <c r="D157" s="73">
        <f>IF(A157&lt;='Parametry kredytu'!$D$15,$D$8/$D$10,0)</f>
        <v>844.44444444444446</v>
      </c>
      <c r="E157" s="76">
        <f t="shared" si="11"/>
        <v>554.69589041096162</v>
      </c>
      <c r="F157" s="77">
        <f>IF('[1]Parametry kredytu'!$C$40=1,C157,C157*'[1]Parametry kredytu'!$H$19)</f>
        <v>1399.1403348554061</v>
      </c>
    </row>
    <row r="158" spans="1:6" ht="16.5" thickBot="1" x14ac:dyDescent="0.3">
      <c r="A158" s="10">
        <f t="shared" si="9"/>
        <v>146</v>
      </c>
      <c r="B158" s="75">
        <f t="shared" si="10"/>
        <v>181555.55555555649</v>
      </c>
      <c r="C158" s="91">
        <f t="shared" si="8"/>
        <v>1396.5722983257258</v>
      </c>
      <c r="D158" s="73">
        <f>IF(A158&lt;='Parametry kredytu'!$D$15,$D$8/$D$10,0)</f>
        <v>844.44444444444446</v>
      </c>
      <c r="E158" s="76">
        <f t="shared" si="11"/>
        <v>552.12785388128134</v>
      </c>
      <c r="F158" s="77">
        <f>IF('[1]Parametry kredytu'!$C$40=1,C158,C158*'[1]Parametry kredytu'!$H$19)</f>
        <v>1396.5722983257258</v>
      </c>
    </row>
    <row r="159" spans="1:6" ht="16.5" thickBot="1" x14ac:dyDescent="0.3">
      <c r="A159" s="10">
        <f t="shared" si="9"/>
        <v>147</v>
      </c>
      <c r="B159" s="75">
        <f t="shared" si="10"/>
        <v>180711.11111111206</v>
      </c>
      <c r="C159" s="91">
        <f t="shared" si="8"/>
        <v>1394.0042617960453</v>
      </c>
      <c r="D159" s="73">
        <f>IF(A159&lt;='Parametry kredytu'!$D$15,$D$8/$D$10,0)</f>
        <v>844.44444444444446</v>
      </c>
      <c r="E159" s="76">
        <f t="shared" si="11"/>
        <v>549.55981735160094</v>
      </c>
      <c r="F159" s="77">
        <f>IF('[1]Parametry kredytu'!$C$40=1,C159,C159*'[1]Parametry kredytu'!$H$19)</f>
        <v>1394.0042617960453</v>
      </c>
    </row>
    <row r="160" spans="1:6" ht="16.5" thickBot="1" x14ac:dyDescent="0.3">
      <c r="A160" s="10">
        <f t="shared" si="9"/>
        <v>148</v>
      </c>
      <c r="B160" s="75">
        <f t="shared" si="10"/>
        <v>179866.66666666762</v>
      </c>
      <c r="C160" s="91">
        <f t="shared" si="8"/>
        <v>1391.436225266365</v>
      </c>
      <c r="D160" s="73">
        <f>IF(A160&lt;='Parametry kredytu'!$D$15,$D$8/$D$10,0)</f>
        <v>844.44444444444446</v>
      </c>
      <c r="E160" s="76">
        <f t="shared" si="11"/>
        <v>546.99178082192066</v>
      </c>
      <c r="F160" s="77">
        <f>IF('[1]Parametry kredytu'!$C$40=1,C160,C160*'[1]Parametry kredytu'!$H$19)</f>
        <v>1391.436225266365</v>
      </c>
    </row>
    <row r="161" spans="1:6" ht="16.5" thickBot="1" x14ac:dyDescent="0.3">
      <c r="A161" s="10">
        <f t="shared" si="9"/>
        <v>149</v>
      </c>
      <c r="B161" s="75">
        <f t="shared" si="10"/>
        <v>179022.22222222318</v>
      </c>
      <c r="C161" s="91">
        <f t="shared" si="8"/>
        <v>1388.8681887366847</v>
      </c>
      <c r="D161" s="73">
        <f>IF(A161&lt;='Parametry kredytu'!$D$15,$D$8/$D$10,0)</f>
        <v>844.44444444444446</v>
      </c>
      <c r="E161" s="76">
        <f t="shared" si="11"/>
        <v>544.42374429224037</v>
      </c>
      <c r="F161" s="77">
        <f>IF('[1]Parametry kredytu'!$C$40=1,C161,C161*'[1]Parametry kredytu'!$H$19)</f>
        <v>1388.8681887366847</v>
      </c>
    </row>
    <row r="162" spans="1:6" ht="16.5" thickBot="1" x14ac:dyDescent="0.3">
      <c r="A162" s="10">
        <f t="shared" si="9"/>
        <v>150</v>
      </c>
      <c r="B162" s="75">
        <f t="shared" si="10"/>
        <v>178177.77777777874</v>
      </c>
      <c r="C162" s="91">
        <f t="shared" si="8"/>
        <v>1386.3001522070044</v>
      </c>
      <c r="D162" s="73">
        <f>IF(A162&lt;='Parametry kredytu'!$D$15,$D$8/$D$10,0)</f>
        <v>844.44444444444446</v>
      </c>
      <c r="E162" s="76">
        <f t="shared" si="11"/>
        <v>541.85570776255997</v>
      </c>
      <c r="F162" s="77">
        <f>IF('[1]Parametry kredytu'!$C$40=1,C162,C162*'[1]Parametry kredytu'!$H$19)</f>
        <v>1386.3001522070044</v>
      </c>
    </row>
    <row r="163" spans="1:6" ht="16.5" thickBot="1" x14ac:dyDescent="0.3">
      <c r="A163" s="10">
        <f t="shared" si="9"/>
        <v>151</v>
      </c>
      <c r="B163" s="75">
        <f t="shared" si="10"/>
        <v>177333.3333333343</v>
      </c>
      <c r="C163" s="91">
        <f t="shared" si="8"/>
        <v>1383.7321156773241</v>
      </c>
      <c r="D163" s="73">
        <f>IF(A163&lt;='Parametry kredytu'!$D$15,$D$8/$D$10,0)</f>
        <v>844.44444444444446</v>
      </c>
      <c r="E163" s="76">
        <f t="shared" si="11"/>
        <v>539.28767123287957</v>
      </c>
      <c r="F163" s="77">
        <f>IF('[1]Parametry kredytu'!$C$40=1,C163,C163*'[1]Parametry kredytu'!$H$19)</f>
        <v>1383.7321156773241</v>
      </c>
    </row>
    <row r="164" spans="1:6" ht="16.5" thickBot="1" x14ac:dyDescent="0.3">
      <c r="A164" s="10">
        <f t="shared" si="9"/>
        <v>152</v>
      </c>
      <c r="B164" s="75">
        <f t="shared" si="10"/>
        <v>176488.88888888987</v>
      </c>
      <c r="C164" s="91">
        <f t="shared" si="8"/>
        <v>1381.1640791476439</v>
      </c>
      <c r="D164" s="73">
        <f>IF(A164&lt;='Parametry kredytu'!$D$15,$D$8/$D$10,0)</f>
        <v>844.44444444444446</v>
      </c>
      <c r="E164" s="76">
        <f t="shared" si="11"/>
        <v>536.71963470319929</v>
      </c>
      <c r="F164" s="77">
        <f>IF('[1]Parametry kredytu'!$C$40=1,C164,C164*'[1]Parametry kredytu'!$H$19)</f>
        <v>1381.1640791476439</v>
      </c>
    </row>
    <row r="165" spans="1:6" ht="16.5" thickBot="1" x14ac:dyDescent="0.3">
      <c r="A165" s="10">
        <f t="shared" si="9"/>
        <v>153</v>
      </c>
      <c r="B165" s="75">
        <f t="shared" si="10"/>
        <v>175644.44444444543</v>
      </c>
      <c r="C165" s="91">
        <f t="shared" si="8"/>
        <v>1378.5960426179633</v>
      </c>
      <c r="D165" s="73">
        <f>IF(A165&lt;='Parametry kredytu'!$D$15,$D$8/$D$10,0)</f>
        <v>844.44444444444446</v>
      </c>
      <c r="E165" s="76">
        <f t="shared" si="11"/>
        <v>534.15159817351889</v>
      </c>
      <c r="F165" s="77">
        <f>IF('[1]Parametry kredytu'!$C$40=1,C165,C165*'[1]Parametry kredytu'!$H$19)</f>
        <v>1378.5960426179633</v>
      </c>
    </row>
    <row r="166" spans="1:6" ht="16.5" thickBot="1" x14ac:dyDescent="0.3">
      <c r="A166" s="10">
        <f t="shared" si="9"/>
        <v>154</v>
      </c>
      <c r="B166" s="75">
        <f t="shared" si="10"/>
        <v>174800.00000000099</v>
      </c>
      <c r="C166" s="91">
        <f t="shared" si="8"/>
        <v>1376.0280060882831</v>
      </c>
      <c r="D166" s="73">
        <f>IF(A166&lt;='Parametry kredytu'!$D$15,$D$8/$D$10,0)</f>
        <v>844.44444444444446</v>
      </c>
      <c r="E166" s="76">
        <f t="shared" si="11"/>
        <v>531.58356164383861</v>
      </c>
      <c r="F166" s="77">
        <f>IF('[1]Parametry kredytu'!$C$40=1,C166,C166*'[1]Parametry kredytu'!$H$19)</f>
        <v>1376.0280060882831</v>
      </c>
    </row>
    <row r="167" spans="1:6" ht="16.5" thickBot="1" x14ac:dyDescent="0.3">
      <c r="A167" s="10">
        <f t="shared" si="9"/>
        <v>155</v>
      </c>
      <c r="B167" s="75">
        <f t="shared" si="10"/>
        <v>173955.55555555655</v>
      </c>
      <c r="C167" s="91">
        <f t="shared" si="8"/>
        <v>1373.4599695586026</v>
      </c>
      <c r="D167" s="73">
        <f>IF(A167&lt;='Parametry kredytu'!$D$15,$D$8/$D$10,0)</f>
        <v>844.44444444444446</v>
      </c>
      <c r="E167" s="76">
        <f t="shared" si="11"/>
        <v>529.01552511415821</v>
      </c>
      <c r="F167" s="77">
        <f>IF('[1]Parametry kredytu'!$C$40=1,C167,C167*'[1]Parametry kredytu'!$H$19)</f>
        <v>1373.4599695586026</v>
      </c>
    </row>
    <row r="168" spans="1:6" ht="16.5" thickBot="1" x14ac:dyDescent="0.3">
      <c r="A168" s="10">
        <f t="shared" si="9"/>
        <v>156</v>
      </c>
      <c r="B168" s="75">
        <f t="shared" si="10"/>
        <v>173111.11111111211</v>
      </c>
      <c r="C168" s="91">
        <f t="shared" si="8"/>
        <v>1370.8919330289223</v>
      </c>
      <c r="D168" s="73">
        <f>IF(A168&lt;='Parametry kredytu'!$D$15,$D$8/$D$10,0)</f>
        <v>844.44444444444446</v>
      </c>
      <c r="E168" s="76">
        <f t="shared" si="11"/>
        <v>526.44748858447781</v>
      </c>
      <c r="F168" s="77">
        <f>IF('[1]Parametry kredytu'!$C$40=1,C168,C168*'[1]Parametry kredytu'!$H$19)</f>
        <v>1370.8919330289223</v>
      </c>
    </row>
    <row r="169" spans="1:6" ht="16.5" thickBot="1" x14ac:dyDescent="0.3">
      <c r="A169" s="10">
        <f t="shared" si="9"/>
        <v>157</v>
      </c>
      <c r="B169" s="75">
        <f t="shared" si="10"/>
        <v>172266.66666666768</v>
      </c>
      <c r="C169" s="91">
        <f t="shared" si="8"/>
        <v>1368.323896499242</v>
      </c>
      <c r="D169" s="73">
        <f>IF(A169&lt;='Parametry kredytu'!$D$15,$D$8/$D$10,0)</f>
        <v>844.44444444444446</v>
      </c>
      <c r="E169" s="76">
        <f t="shared" si="11"/>
        <v>523.87945205479753</v>
      </c>
      <c r="F169" s="77">
        <f>IF('[1]Parametry kredytu'!$C$40=1,C169,C169*'[1]Parametry kredytu'!$H$19)</f>
        <v>1368.323896499242</v>
      </c>
    </row>
    <row r="170" spans="1:6" ht="16.5" thickBot="1" x14ac:dyDescent="0.3">
      <c r="A170" s="10">
        <f t="shared" si="9"/>
        <v>158</v>
      </c>
      <c r="B170" s="75">
        <f t="shared" si="10"/>
        <v>171422.22222222324</v>
      </c>
      <c r="C170" s="91">
        <f t="shared" si="8"/>
        <v>1365.7558599695617</v>
      </c>
      <c r="D170" s="73">
        <f>IF(A170&lt;='Parametry kredytu'!$D$15,$D$8/$D$10,0)</f>
        <v>844.44444444444446</v>
      </c>
      <c r="E170" s="76">
        <f t="shared" si="11"/>
        <v>521.31141552511724</v>
      </c>
      <c r="F170" s="77">
        <f>IF('[1]Parametry kredytu'!$C$40=1,C170,C170*'[1]Parametry kredytu'!$H$19)</f>
        <v>1365.7558599695617</v>
      </c>
    </row>
    <row r="171" spans="1:6" ht="16.5" thickBot="1" x14ac:dyDescent="0.3">
      <c r="A171" s="10">
        <f t="shared" si="9"/>
        <v>159</v>
      </c>
      <c r="B171" s="75">
        <f t="shared" si="10"/>
        <v>170577.7777777788</v>
      </c>
      <c r="C171" s="91">
        <f t="shared" si="8"/>
        <v>1363.1878234398814</v>
      </c>
      <c r="D171" s="73">
        <f>IF(A171&lt;='Parametry kredytu'!$D$15,$D$8/$D$10,0)</f>
        <v>844.44444444444446</v>
      </c>
      <c r="E171" s="76">
        <f t="shared" si="11"/>
        <v>518.74337899543684</v>
      </c>
      <c r="F171" s="77">
        <f>IF('[1]Parametry kredytu'!$C$40=1,C171,C171*'[1]Parametry kredytu'!$H$19)</f>
        <v>1363.1878234398814</v>
      </c>
    </row>
    <row r="172" spans="1:6" ht="16.5" thickBot="1" x14ac:dyDescent="0.3">
      <c r="A172" s="10">
        <f t="shared" si="9"/>
        <v>160</v>
      </c>
      <c r="B172" s="75">
        <f t="shared" si="10"/>
        <v>169733.33333333436</v>
      </c>
      <c r="C172" s="91">
        <f t="shared" si="8"/>
        <v>1360.6197869102011</v>
      </c>
      <c r="D172" s="73">
        <f>IF(A172&lt;='Parametry kredytu'!$D$15,$D$8/$D$10,0)</f>
        <v>844.44444444444446</v>
      </c>
      <c r="E172" s="76">
        <f t="shared" si="11"/>
        <v>516.17534246575656</v>
      </c>
      <c r="F172" s="77">
        <f>IF('[1]Parametry kredytu'!$C$40=1,C172,C172*'[1]Parametry kredytu'!$H$19)</f>
        <v>1360.6197869102011</v>
      </c>
    </row>
    <row r="173" spans="1:6" ht="16.5" thickBot="1" x14ac:dyDescent="0.3">
      <c r="A173" s="10">
        <f t="shared" si="9"/>
        <v>161</v>
      </c>
      <c r="B173" s="75">
        <f t="shared" si="10"/>
        <v>168888.88888888992</v>
      </c>
      <c r="C173" s="91">
        <f t="shared" si="8"/>
        <v>1358.0517503805206</v>
      </c>
      <c r="D173" s="73">
        <f>IF(A173&lt;='Parametry kredytu'!$D$15,$D$8/$D$10,0)</f>
        <v>844.44444444444446</v>
      </c>
      <c r="E173" s="76">
        <f t="shared" si="11"/>
        <v>513.60730593607616</v>
      </c>
      <c r="F173" s="77">
        <f>IF('[1]Parametry kredytu'!$C$40=1,C173,C173*'[1]Parametry kredytu'!$H$19)</f>
        <v>1358.0517503805206</v>
      </c>
    </row>
    <row r="174" spans="1:6" ht="16.5" thickBot="1" x14ac:dyDescent="0.3">
      <c r="A174" s="10">
        <f t="shared" si="9"/>
        <v>162</v>
      </c>
      <c r="B174" s="75">
        <f t="shared" si="10"/>
        <v>168044.44444444549</v>
      </c>
      <c r="C174" s="91">
        <f t="shared" si="8"/>
        <v>1355.4837138508401</v>
      </c>
      <c r="D174" s="73">
        <f>IF(A174&lt;='Parametry kredytu'!$D$15,$D$8/$D$10,0)</f>
        <v>844.44444444444446</v>
      </c>
      <c r="E174" s="76">
        <f t="shared" si="11"/>
        <v>511.03926940639576</v>
      </c>
      <c r="F174" s="77">
        <f>IF('[1]Parametry kredytu'!$C$40=1,C174,C174*'[1]Parametry kredytu'!$H$19)</f>
        <v>1355.4837138508401</v>
      </c>
    </row>
    <row r="175" spans="1:6" ht="16.5" thickBot="1" x14ac:dyDescent="0.3">
      <c r="A175" s="10">
        <f t="shared" si="9"/>
        <v>163</v>
      </c>
      <c r="B175" s="75">
        <f t="shared" si="10"/>
        <v>167200.00000000105</v>
      </c>
      <c r="C175" s="91">
        <f t="shared" si="8"/>
        <v>1352.9156773211598</v>
      </c>
      <c r="D175" s="73">
        <f>IF(A175&lt;='Parametry kredytu'!$D$15,$D$8/$D$10,0)</f>
        <v>844.44444444444446</v>
      </c>
      <c r="E175" s="76">
        <f t="shared" si="11"/>
        <v>508.47123287671548</v>
      </c>
      <c r="F175" s="77">
        <f>IF('[1]Parametry kredytu'!$C$40=1,C175,C175*'[1]Parametry kredytu'!$H$19)</f>
        <v>1352.9156773211598</v>
      </c>
    </row>
    <row r="176" spans="1:6" ht="16.5" thickBot="1" x14ac:dyDescent="0.3">
      <c r="A176" s="10">
        <f t="shared" si="9"/>
        <v>164</v>
      </c>
      <c r="B176" s="75">
        <f t="shared" si="10"/>
        <v>166355.55555555661</v>
      </c>
      <c r="C176" s="91">
        <f t="shared" si="8"/>
        <v>1350.3476407914795</v>
      </c>
      <c r="D176" s="73">
        <f>IF(A176&lt;='Parametry kredytu'!$D$15,$D$8/$D$10,0)</f>
        <v>844.44444444444446</v>
      </c>
      <c r="E176" s="76">
        <f t="shared" si="11"/>
        <v>505.90319634703513</v>
      </c>
      <c r="F176" s="77">
        <f>IF('[1]Parametry kredytu'!$C$40=1,C176,C176*'[1]Parametry kredytu'!$H$19)</f>
        <v>1350.3476407914795</v>
      </c>
    </row>
    <row r="177" spans="1:6" ht="16.5" thickBot="1" x14ac:dyDescent="0.3">
      <c r="A177" s="10">
        <f t="shared" si="9"/>
        <v>165</v>
      </c>
      <c r="B177" s="75">
        <f t="shared" si="10"/>
        <v>165511.11111111217</v>
      </c>
      <c r="C177" s="91">
        <f t="shared" si="8"/>
        <v>1347.7796042617992</v>
      </c>
      <c r="D177" s="73">
        <f>IF(A177&lt;='Parametry kredytu'!$D$15,$D$8/$D$10,0)</f>
        <v>844.44444444444446</v>
      </c>
      <c r="E177" s="76">
        <f t="shared" si="11"/>
        <v>503.33515981735474</v>
      </c>
      <c r="F177" s="77">
        <f>IF('[1]Parametry kredytu'!$C$40=1,C177,C177*'[1]Parametry kredytu'!$H$19)</f>
        <v>1347.7796042617992</v>
      </c>
    </row>
    <row r="178" spans="1:6" ht="16.5" thickBot="1" x14ac:dyDescent="0.3">
      <c r="A178" s="10">
        <f t="shared" si="9"/>
        <v>166</v>
      </c>
      <c r="B178" s="75">
        <f t="shared" si="10"/>
        <v>164666.66666666773</v>
      </c>
      <c r="C178" s="91">
        <f t="shared" si="8"/>
        <v>1345.211567732119</v>
      </c>
      <c r="D178" s="73">
        <f>IF(A178&lt;='Parametry kredytu'!$D$15,$D$8/$D$10,0)</f>
        <v>844.44444444444446</v>
      </c>
      <c r="E178" s="76">
        <f t="shared" si="11"/>
        <v>500.76712328767445</v>
      </c>
      <c r="F178" s="77">
        <f>IF('[1]Parametry kredytu'!$C$40=1,C178,C178*'[1]Parametry kredytu'!$H$19)</f>
        <v>1345.211567732119</v>
      </c>
    </row>
    <row r="179" spans="1:6" ht="16.5" thickBot="1" x14ac:dyDescent="0.3">
      <c r="A179" s="10">
        <f t="shared" si="9"/>
        <v>167</v>
      </c>
      <c r="B179" s="75">
        <f t="shared" si="10"/>
        <v>163822.2222222233</v>
      </c>
      <c r="C179" s="91">
        <f t="shared" si="8"/>
        <v>1342.6435312024385</v>
      </c>
      <c r="D179" s="73">
        <f>IF(A179&lt;='Parametry kredytu'!$D$15,$D$8/$D$10,0)</f>
        <v>844.44444444444446</v>
      </c>
      <c r="E179" s="76">
        <f t="shared" si="11"/>
        <v>498.19908675799405</v>
      </c>
      <c r="F179" s="77">
        <f>IF('[1]Parametry kredytu'!$C$40=1,C179,C179*'[1]Parametry kredytu'!$H$19)</f>
        <v>1342.6435312024385</v>
      </c>
    </row>
    <row r="180" spans="1:6" ht="16.5" thickBot="1" x14ac:dyDescent="0.3">
      <c r="A180" s="10">
        <f t="shared" si="9"/>
        <v>168</v>
      </c>
      <c r="B180" s="75">
        <f t="shared" si="10"/>
        <v>162977.77777777886</v>
      </c>
      <c r="C180" s="91">
        <f t="shared" si="8"/>
        <v>1340.0754946727582</v>
      </c>
      <c r="D180" s="73">
        <f>IF(A180&lt;='Parametry kredytu'!$D$15,$D$8/$D$10,0)</f>
        <v>844.44444444444446</v>
      </c>
      <c r="E180" s="76">
        <f t="shared" si="11"/>
        <v>495.63105022831371</v>
      </c>
      <c r="F180" s="77">
        <f>IF('[1]Parametry kredytu'!$C$40=1,C180,C180*'[1]Parametry kredytu'!$H$19)</f>
        <v>1340.0754946727582</v>
      </c>
    </row>
    <row r="181" spans="1:6" ht="16.5" thickBot="1" x14ac:dyDescent="0.3">
      <c r="A181" s="10">
        <f t="shared" si="9"/>
        <v>169</v>
      </c>
      <c r="B181" s="75">
        <f t="shared" si="10"/>
        <v>162133.33333333442</v>
      </c>
      <c r="C181" s="91">
        <f t="shared" si="8"/>
        <v>1337.5074581430779</v>
      </c>
      <c r="D181" s="73">
        <f>IF(A181&lt;='Parametry kredytu'!$D$15,$D$8/$D$10,0)</f>
        <v>844.44444444444446</v>
      </c>
      <c r="E181" s="76">
        <f t="shared" si="11"/>
        <v>493.06301369863343</v>
      </c>
      <c r="F181" s="77">
        <f>IF('[1]Parametry kredytu'!$C$40=1,C181,C181*'[1]Parametry kredytu'!$H$19)</f>
        <v>1337.5074581430779</v>
      </c>
    </row>
    <row r="182" spans="1:6" ht="16.5" thickBot="1" x14ac:dyDescent="0.3">
      <c r="A182" s="10">
        <f t="shared" si="9"/>
        <v>170</v>
      </c>
      <c r="B182" s="75">
        <f t="shared" si="10"/>
        <v>161288.88888888998</v>
      </c>
      <c r="C182" s="91">
        <f t="shared" si="8"/>
        <v>1334.9394216133974</v>
      </c>
      <c r="D182" s="73">
        <f>IF(A182&lt;='Parametry kredytu'!$D$15,$D$8/$D$10,0)</f>
        <v>844.44444444444446</v>
      </c>
      <c r="E182" s="76">
        <f t="shared" si="11"/>
        <v>490.49497716895303</v>
      </c>
      <c r="F182" s="77">
        <f>IF('[1]Parametry kredytu'!$C$40=1,C182,C182*'[1]Parametry kredytu'!$H$19)</f>
        <v>1334.9394216133974</v>
      </c>
    </row>
    <row r="183" spans="1:6" ht="16.5" thickBot="1" x14ac:dyDescent="0.3">
      <c r="A183" s="10">
        <f t="shared" si="9"/>
        <v>171</v>
      </c>
      <c r="B183" s="75">
        <f t="shared" si="10"/>
        <v>160444.44444444554</v>
      </c>
      <c r="C183" s="91">
        <f t="shared" si="8"/>
        <v>1332.3713850837171</v>
      </c>
      <c r="D183" s="73">
        <f>IF(A183&lt;='Parametry kredytu'!$D$15,$D$8/$D$10,0)</f>
        <v>844.44444444444446</v>
      </c>
      <c r="E183" s="76">
        <f t="shared" si="11"/>
        <v>487.92694063927274</v>
      </c>
      <c r="F183" s="77">
        <f>IF('[1]Parametry kredytu'!$C$40=1,C183,C183*'[1]Parametry kredytu'!$H$19)</f>
        <v>1332.3713850837171</v>
      </c>
    </row>
    <row r="184" spans="1:6" ht="16.5" thickBot="1" x14ac:dyDescent="0.3">
      <c r="A184" s="10">
        <f t="shared" si="9"/>
        <v>172</v>
      </c>
      <c r="B184" s="75">
        <f t="shared" si="10"/>
        <v>159600.00000000111</v>
      </c>
      <c r="C184" s="91">
        <f t="shared" si="8"/>
        <v>1329.8033485540368</v>
      </c>
      <c r="D184" s="73">
        <f>IF(A184&lt;='Parametry kredytu'!$D$15,$D$8/$D$10,0)</f>
        <v>844.44444444444446</v>
      </c>
      <c r="E184" s="76">
        <f t="shared" si="11"/>
        <v>485.35890410959234</v>
      </c>
      <c r="F184" s="77">
        <f>IF('[1]Parametry kredytu'!$C$40=1,C184,C184*'[1]Parametry kredytu'!$H$19)</f>
        <v>1329.8033485540368</v>
      </c>
    </row>
    <row r="185" spans="1:6" ht="16.5" thickBot="1" x14ac:dyDescent="0.3">
      <c r="A185" s="10">
        <f t="shared" si="9"/>
        <v>173</v>
      </c>
      <c r="B185" s="75">
        <f t="shared" si="10"/>
        <v>158755.55555555667</v>
      </c>
      <c r="C185" s="91">
        <f t="shared" si="8"/>
        <v>1327.2353120243565</v>
      </c>
      <c r="D185" s="73">
        <f>IF(A185&lt;='Parametry kredytu'!$D$15,$D$8/$D$10,0)</f>
        <v>844.44444444444446</v>
      </c>
      <c r="E185" s="76">
        <f t="shared" si="11"/>
        <v>482.790867579912</v>
      </c>
      <c r="F185" s="77">
        <f>IF('[1]Parametry kredytu'!$C$40=1,C185,C185*'[1]Parametry kredytu'!$H$19)</f>
        <v>1327.2353120243565</v>
      </c>
    </row>
    <row r="186" spans="1:6" ht="16.5" thickBot="1" x14ac:dyDescent="0.3">
      <c r="A186" s="10">
        <f t="shared" si="9"/>
        <v>174</v>
      </c>
      <c r="B186" s="75">
        <f t="shared" si="10"/>
        <v>157911.11111111223</v>
      </c>
      <c r="C186" s="91">
        <f t="shared" si="8"/>
        <v>1324.6672754946762</v>
      </c>
      <c r="D186" s="73">
        <f>IF(A186&lt;='Parametry kredytu'!$D$15,$D$8/$D$10,0)</f>
        <v>844.44444444444446</v>
      </c>
      <c r="E186" s="76">
        <f t="shared" si="11"/>
        <v>480.22283105023172</v>
      </c>
      <c r="F186" s="77">
        <f>IF('[1]Parametry kredytu'!$C$40=1,C186,C186*'[1]Parametry kredytu'!$H$19)</f>
        <v>1324.6672754946762</v>
      </c>
    </row>
    <row r="187" spans="1:6" ht="16.5" thickBot="1" x14ac:dyDescent="0.3">
      <c r="A187" s="10">
        <f t="shared" si="9"/>
        <v>175</v>
      </c>
      <c r="B187" s="75">
        <f t="shared" si="10"/>
        <v>157066.66666666779</v>
      </c>
      <c r="C187" s="91">
        <f t="shared" si="8"/>
        <v>1322.0992389649957</v>
      </c>
      <c r="D187" s="73">
        <f>IF(A187&lt;='Parametry kredytu'!$D$15,$D$8/$D$10,0)</f>
        <v>844.44444444444446</v>
      </c>
      <c r="E187" s="76">
        <f t="shared" si="11"/>
        <v>477.65479452055132</v>
      </c>
      <c r="F187" s="77">
        <f>IF('[1]Parametry kredytu'!$C$40=1,C187,C187*'[1]Parametry kredytu'!$H$19)</f>
        <v>1322.0992389649957</v>
      </c>
    </row>
    <row r="188" spans="1:6" ht="16.5" thickBot="1" x14ac:dyDescent="0.3">
      <c r="A188" s="10">
        <f t="shared" si="9"/>
        <v>176</v>
      </c>
      <c r="B188" s="75">
        <f t="shared" si="10"/>
        <v>156222.22222222335</v>
      </c>
      <c r="C188" s="91">
        <f t="shared" si="8"/>
        <v>1319.5312024353154</v>
      </c>
      <c r="D188" s="73">
        <f>IF(A188&lt;='Parametry kredytu'!$D$15,$D$8/$D$10,0)</f>
        <v>844.44444444444446</v>
      </c>
      <c r="E188" s="76">
        <f t="shared" si="11"/>
        <v>475.08675799087098</v>
      </c>
      <c r="F188" s="77">
        <f>IF('[1]Parametry kredytu'!$C$40=1,C188,C188*'[1]Parametry kredytu'!$H$19)</f>
        <v>1319.5312024353154</v>
      </c>
    </row>
    <row r="189" spans="1:6" ht="16.5" thickBot="1" x14ac:dyDescent="0.3">
      <c r="A189" s="10">
        <f t="shared" si="9"/>
        <v>177</v>
      </c>
      <c r="B189" s="75">
        <f t="shared" si="10"/>
        <v>155377.77777777892</v>
      </c>
      <c r="C189" s="91">
        <f t="shared" si="8"/>
        <v>1316.9631659056352</v>
      </c>
      <c r="D189" s="73">
        <f>IF(A189&lt;='Parametry kredytu'!$D$15,$D$8/$D$10,0)</f>
        <v>844.44444444444446</v>
      </c>
      <c r="E189" s="76">
        <f t="shared" si="11"/>
        <v>472.51872146119064</v>
      </c>
      <c r="F189" s="77">
        <f>IF('[1]Parametry kredytu'!$C$40=1,C189,C189*'[1]Parametry kredytu'!$H$19)</f>
        <v>1316.9631659056352</v>
      </c>
    </row>
    <row r="190" spans="1:6" ht="16.5" thickBot="1" x14ac:dyDescent="0.3">
      <c r="A190" s="10">
        <f t="shared" si="9"/>
        <v>178</v>
      </c>
      <c r="B190" s="75">
        <f t="shared" si="10"/>
        <v>154533.33333333448</v>
      </c>
      <c r="C190" s="91">
        <f t="shared" si="8"/>
        <v>1314.3951293759546</v>
      </c>
      <c r="D190" s="73">
        <f>IF(A190&lt;='Parametry kredytu'!$D$15,$D$8/$D$10,0)</f>
        <v>844.44444444444446</v>
      </c>
      <c r="E190" s="76">
        <f t="shared" si="11"/>
        <v>469.9506849315103</v>
      </c>
      <c r="F190" s="77">
        <f>IF('[1]Parametry kredytu'!$C$40=1,C190,C190*'[1]Parametry kredytu'!$H$19)</f>
        <v>1314.3951293759546</v>
      </c>
    </row>
    <row r="191" spans="1:6" ht="16.5" thickBot="1" x14ac:dyDescent="0.3">
      <c r="A191" s="10">
        <f t="shared" si="9"/>
        <v>179</v>
      </c>
      <c r="B191" s="75">
        <f t="shared" si="10"/>
        <v>153688.88888889004</v>
      </c>
      <c r="C191" s="91">
        <f t="shared" si="8"/>
        <v>1311.8270928462744</v>
      </c>
      <c r="D191" s="73">
        <f>IF(A191&lt;='Parametry kredytu'!$D$15,$D$8/$D$10,0)</f>
        <v>844.44444444444446</v>
      </c>
      <c r="E191" s="76">
        <f t="shared" si="11"/>
        <v>467.3826484018299</v>
      </c>
      <c r="F191" s="77">
        <f>IF('[1]Parametry kredytu'!$C$40=1,C191,C191*'[1]Parametry kredytu'!$H$19)</f>
        <v>1311.8270928462744</v>
      </c>
    </row>
    <row r="192" spans="1:6" ht="16.5" thickBot="1" x14ac:dyDescent="0.3">
      <c r="A192" s="10">
        <f t="shared" si="9"/>
        <v>180</v>
      </c>
      <c r="B192" s="75">
        <f t="shared" si="10"/>
        <v>152844.4444444456</v>
      </c>
      <c r="C192" s="91">
        <f t="shared" si="8"/>
        <v>1309.2590563165941</v>
      </c>
      <c r="D192" s="73">
        <f>IF(A192&lt;='Parametry kredytu'!$D$15,$D$8/$D$10,0)</f>
        <v>844.44444444444446</v>
      </c>
      <c r="E192" s="76">
        <f t="shared" si="11"/>
        <v>464.81461187214961</v>
      </c>
      <c r="F192" s="77">
        <f>IF('[1]Parametry kredytu'!$C$40=1,C192,C192*'[1]Parametry kredytu'!$H$19)</f>
        <v>1309.2590563165941</v>
      </c>
    </row>
    <row r="193" spans="1:6" ht="16.5" thickBot="1" x14ac:dyDescent="0.3">
      <c r="A193" s="10">
        <f t="shared" si="9"/>
        <v>181</v>
      </c>
      <c r="B193" s="75">
        <f t="shared" si="10"/>
        <v>152000.00000000116</v>
      </c>
      <c r="C193" s="91">
        <f t="shared" si="8"/>
        <v>1306.6910197869138</v>
      </c>
      <c r="D193" s="73">
        <f>IF(A193&lt;='Parametry kredytu'!$D$15,$D$8/$D$10,0)</f>
        <v>844.44444444444446</v>
      </c>
      <c r="E193" s="76">
        <f t="shared" si="11"/>
        <v>462.24657534246921</v>
      </c>
      <c r="F193" s="77">
        <f>IF('[1]Parametry kredytu'!$C$40=1,C193,C193*'[1]Parametry kredytu'!$H$19)</f>
        <v>1306.6910197869138</v>
      </c>
    </row>
    <row r="194" spans="1:6" ht="16.5" thickBot="1" x14ac:dyDescent="0.3">
      <c r="A194" s="10">
        <f t="shared" si="9"/>
        <v>182</v>
      </c>
      <c r="B194" s="75">
        <f t="shared" si="10"/>
        <v>151155.55555555673</v>
      </c>
      <c r="C194" s="91">
        <f t="shared" si="8"/>
        <v>1304.1229832572333</v>
      </c>
      <c r="D194" s="73">
        <f>IF(A194&lt;='Parametry kredytu'!$D$15,$D$8/$D$10,0)</f>
        <v>844.44444444444446</v>
      </c>
      <c r="E194" s="76">
        <f t="shared" si="11"/>
        <v>459.67853881278887</v>
      </c>
      <c r="F194" s="77">
        <f>IF('[1]Parametry kredytu'!$C$40=1,C194,C194*'[1]Parametry kredytu'!$H$19)</f>
        <v>1304.1229832572333</v>
      </c>
    </row>
    <row r="195" spans="1:6" ht="16.5" thickBot="1" x14ac:dyDescent="0.3">
      <c r="A195" s="10">
        <f t="shared" si="9"/>
        <v>183</v>
      </c>
      <c r="B195" s="75">
        <f t="shared" si="10"/>
        <v>150311.11111111229</v>
      </c>
      <c r="C195" s="91">
        <f t="shared" si="8"/>
        <v>1301.554946727553</v>
      </c>
      <c r="D195" s="73">
        <f>IF(A195&lt;='Parametry kredytu'!$D$15,$D$8/$D$10,0)</f>
        <v>844.44444444444446</v>
      </c>
      <c r="E195" s="76">
        <f t="shared" si="11"/>
        <v>457.11050228310859</v>
      </c>
      <c r="F195" s="77">
        <f>IF('[1]Parametry kredytu'!$C$40=1,C195,C195*'[1]Parametry kredytu'!$H$19)</f>
        <v>1301.554946727553</v>
      </c>
    </row>
    <row r="196" spans="1:6" ht="16.5" thickBot="1" x14ac:dyDescent="0.3">
      <c r="A196" s="10">
        <f t="shared" si="9"/>
        <v>184</v>
      </c>
      <c r="B196" s="75">
        <f t="shared" si="10"/>
        <v>149466.66666666785</v>
      </c>
      <c r="C196" s="91">
        <f t="shared" si="8"/>
        <v>1298.9869101978727</v>
      </c>
      <c r="D196" s="73">
        <f>IF(A196&lt;='Parametry kredytu'!$D$15,$D$8/$D$10,0)</f>
        <v>844.44444444444446</v>
      </c>
      <c r="E196" s="76">
        <f t="shared" si="11"/>
        <v>454.54246575342819</v>
      </c>
      <c r="F196" s="77">
        <f>IF('[1]Parametry kredytu'!$C$40=1,C196,C196*'[1]Parametry kredytu'!$H$19)</f>
        <v>1298.9869101978727</v>
      </c>
    </row>
    <row r="197" spans="1:6" ht="16.5" thickBot="1" x14ac:dyDescent="0.3">
      <c r="A197" s="10">
        <f t="shared" si="9"/>
        <v>185</v>
      </c>
      <c r="B197" s="75">
        <f t="shared" si="10"/>
        <v>148622.22222222341</v>
      </c>
      <c r="C197" s="91">
        <f t="shared" si="8"/>
        <v>1296.4188736681922</v>
      </c>
      <c r="D197" s="73">
        <f>IF(A197&lt;='Parametry kredytu'!$D$15,$D$8/$D$10,0)</f>
        <v>844.44444444444446</v>
      </c>
      <c r="E197" s="76">
        <f t="shared" si="11"/>
        <v>451.97442922374785</v>
      </c>
      <c r="F197" s="77">
        <f>IF('[1]Parametry kredytu'!$C$40=1,C197,C197*'[1]Parametry kredytu'!$H$19)</f>
        <v>1296.4188736681922</v>
      </c>
    </row>
    <row r="198" spans="1:6" ht="16.5" thickBot="1" x14ac:dyDescent="0.3">
      <c r="A198" s="10">
        <f t="shared" si="9"/>
        <v>186</v>
      </c>
      <c r="B198" s="75">
        <f t="shared" si="10"/>
        <v>147777.77777777897</v>
      </c>
      <c r="C198" s="91">
        <f t="shared" si="8"/>
        <v>1293.8508371385119</v>
      </c>
      <c r="D198" s="73">
        <f>IF(A198&lt;='Parametry kredytu'!$D$15,$D$8/$D$10,0)</f>
        <v>844.44444444444446</v>
      </c>
      <c r="E198" s="76">
        <f t="shared" si="11"/>
        <v>449.40639269406751</v>
      </c>
      <c r="F198" s="77">
        <f>IF('[1]Parametry kredytu'!$C$40=1,C198,C198*'[1]Parametry kredytu'!$H$19)</f>
        <v>1293.8508371385119</v>
      </c>
    </row>
    <row r="199" spans="1:6" ht="16.5" thickBot="1" x14ac:dyDescent="0.3">
      <c r="A199" s="10">
        <f t="shared" si="9"/>
        <v>187</v>
      </c>
      <c r="B199" s="75">
        <f t="shared" si="10"/>
        <v>146933.33333333454</v>
      </c>
      <c r="C199" s="91">
        <f t="shared" si="8"/>
        <v>1291.2828006088316</v>
      </c>
      <c r="D199" s="73">
        <f>IF(A199&lt;='Parametry kredytu'!$D$15,$D$8/$D$10,0)</f>
        <v>844.44444444444446</v>
      </c>
      <c r="E199" s="76">
        <f t="shared" si="11"/>
        <v>446.83835616438716</v>
      </c>
      <c r="F199" s="77">
        <f>IF('[1]Parametry kredytu'!$C$40=1,C199,C199*'[1]Parametry kredytu'!$H$19)</f>
        <v>1291.2828006088316</v>
      </c>
    </row>
    <row r="200" spans="1:6" ht="16.5" thickBot="1" x14ac:dyDescent="0.3">
      <c r="A200" s="10">
        <f t="shared" si="9"/>
        <v>188</v>
      </c>
      <c r="B200" s="75">
        <f t="shared" si="10"/>
        <v>146088.8888888901</v>
      </c>
      <c r="C200" s="91">
        <f t="shared" si="8"/>
        <v>1288.7147640791513</v>
      </c>
      <c r="D200" s="73">
        <f>IF(A200&lt;='Parametry kredytu'!$D$15,$D$8/$D$10,0)</f>
        <v>844.44444444444446</v>
      </c>
      <c r="E200" s="76">
        <f t="shared" si="11"/>
        <v>444.27031963470688</v>
      </c>
      <c r="F200" s="77">
        <f>IF('[1]Parametry kredytu'!$C$40=1,C200,C200*'[1]Parametry kredytu'!$H$19)</f>
        <v>1288.7147640791513</v>
      </c>
    </row>
    <row r="201" spans="1:6" ht="16.5" thickBot="1" x14ac:dyDescent="0.3">
      <c r="A201" s="10">
        <f t="shared" si="9"/>
        <v>189</v>
      </c>
      <c r="B201" s="75">
        <f t="shared" si="10"/>
        <v>145244.44444444566</v>
      </c>
      <c r="C201" s="91">
        <f t="shared" si="8"/>
        <v>1286.1467275494711</v>
      </c>
      <c r="D201" s="73">
        <f>IF(A201&lt;='Parametry kredytu'!$D$15,$D$8/$D$10,0)</f>
        <v>844.44444444444446</v>
      </c>
      <c r="E201" s="76">
        <f t="shared" si="11"/>
        <v>441.70228310502648</v>
      </c>
      <c r="F201" s="77">
        <f>IF('[1]Parametry kredytu'!$C$40=1,C201,C201*'[1]Parametry kredytu'!$H$19)</f>
        <v>1286.1467275494711</v>
      </c>
    </row>
    <row r="202" spans="1:6" ht="16.5" thickBot="1" x14ac:dyDescent="0.3">
      <c r="A202" s="10">
        <f t="shared" si="9"/>
        <v>190</v>
      </c>
      <c r="B202" s="75">
        <f t="shared" si="10"/>
        <v>144400.00000000122</v>
      </c>
      <c r="C202" s="91">
        <f t="shared" si="8"/>
        <v>1283.5786910197905</v>
      </c>
      <c r="D202" s="73">
        <f>IF(A202&lt;='Parametry kredytu'!$D$15,$D$8/$D$10,0)</f>
        <v>844.44444444444446</v>
      </c>
      <c r="E202" s="76">
        <f t="shared" si="11"/>
        <v>439.13424657534614</v>
      </c>
      <c r="F202" s="77">
        <f>IF('[1]Parametry kredytu'!$C$40=1,C202,C202*'[1]Parametry kredytu'!$H$19)</f>
        <v>1283.5786910197905</v>
      </c>
    </row>
    <row r="203" spans="1:6" ht="16.5" thickBot="1" x14ac:dyDescent="0.3">
      <c r="A203" s="10">
        <f t="shared" si="9"/>
        <v>191</v>
      </c>
      <c r="B203" s="75">
        <f t="shared" si="10"/>
        <v>143555.55555555678</v>
      </c>
      <c r="C203" s="91">
        <f t="shared" si="8"/>
        <v>1281.0106544901103</v>
      </c>
      <c r="D203" s="73">
        <f>IF(A203&lt;='Parametry kredytu'!$D$15,$D$8/$D$10,0)</f>
        <v>844.44444444444446</v>
      </c>
      <c r="E203" s="76">
        <f t="shared" si="11"/>
        <v>436.5662100456658</v>
      </c>
      <c r="F203" s="77">
        <f>IF('[1]Parametry kredytu'!$C$40=1,C203,C203*'[1]Parametry kredytu'!$H$19)</f>
        <v>1281.0106544901103</v>
      </c>
    </row>
    <row r="204" spans="1:6" ht="16.5" thickBot="1" x14ac:dyDescent="0.3">
      <c r="A204" s="10">
        <f t="shared" si="9"/>
        <v>192</v>
      </c>
      <c r="B204" s="75">
        <f t="shared" si="10"/>
        <v>142711.11111111235</v>
      </c>
      <c r="C204" s="91">
        <f t="shared" si="8"/>
        <v>1278.44261796043</v>
      </c>
      <c r="D204" s="73">
        <f>IF(A204&lt;='Parametry kredytu'!$D$15,$D$8/$D$10,0)</f>
        <v>844.44444444444446</v>
      </c>
      <c r="E204" s="76">
        <f t="shared" si="11"/>
        <v>433.99817351598546</v>
      </c>
      <c r="F204" s="77">
        <f>IF('[1]Parametry kredytu'!$C$40=1,C204,C204*'[1]Parametry kredytu'!$H$19)</f>
        <v>1278.44261796043</v>
      </c>
    </row>
    <row r="205" spans="1:6" ht="16.5" thickBot="1" x14ac:dyDescent="0.3">
      <c r="A205" s="10">
        <f t="shared" si="9"/>
        <v>193</v>
      </c>
      <c r="B205" s="75">
        <f t="shared" si="10"/>
        <v>141866.66666666791</v>
      </c>
      <c r="C205" s="91">
        <f t="shared" si="8"/>
        <v>1275.8745814307495</v>
      </c>
      <c r="D205" s="73">
        <f>IF(A205&lt;='Parametry kredytu'!$D$15,$D$8/$D$10,0)</f>
        <v>844.44444444444446</v>
      </c>
      <c r="E205" s="76">
        <f t="shared" si="11"/>
        <v>431.43013698630506</v>
      </c>
      <c r="F205" s="77">
        <f>IF('[1]Parametry kredytu'!$C$40=1,C205,C205*'[1]Parametry kredytu'!$H$19)</f>
        <v>1275.8745814307495</v>
      </c>
    </row>
    <row r="206" spans="1:6" ht="16.5" thickBot="1" x14ac:dyDescent="0.3">
      <c r="A206" s="10">
        <f t="shared" si="9"/>
        <v>194</v>
      </c>
      <c r="B206" s="75">
        <f t="shared" si="10"/>
        <v>141022.22222222347</v>
      </c>
      <c r="C206" s="91">
        <f t="shared" ref="C206:C269" si="12">D206+E206</f>
        <v>1273.3065449010692</v>
      </c>
      <c r="D206" s="73">
        <f>IF(A206&lt;='Parametry kredytu'!$D$15,$D$8/$D$10,0)</f>
        <v>844.44444444444446</v>
      </c>
      <c r="E206" s="76">
        <f t="shared" si="11"/>
        <v>428.86210045662477</v>
      </c>
      <c r="F206" s="77">
        <f>IF('[1]Parametry kredytu'!$C$40=1,C206,C206*'[1]Parametry kredytu'!$H$19)</f>
        <v>1273.3065449010692</v>
      </c>
    </row>
    <row r="207" spans="1:6" ht="16.5" thickBot="1" x14ac:dyDescent="0.3">
      <c r="A207" s="10">
        <f t="shared" ref="A207:A270" si="13">A206+1</f>
        <v>195</v>
      </c>
      <c r="B207" s="75">
        <f t="shared" ref="B207:B270" si="14">B206-D206</f>
        <v>140177.77777777903</v>
      </c>
      <c r="C207" s="91">
        <f t="shared" si="12"/>
        <v>1270.7385083713889</v>
      </c>
      <c r="D207" s="73">
        <f>IF(A207&lt;='Parametry kredytu'!$D$15,$D$8/$D$10,0)</f>
        <v>844.44444444444446</v>
      </c>
      <c r="E207" s="76">
        <f t="shared" ref="E207:E270" si="15">IF(E206=0,0,B207*$D$9*(30/365))</f>
        <v>426.29406392694443</v>
      </c>
      <c r="F207" s="77">
        <f>IF('[1]Parametry kredytu'!$C$40=1,C207,C207*'[1]Parametry kredytu'!$H$19)</f>
        <v>1270.7385083713889</v>
      </c>
    </row>
    <row r="208" spans="1:6" ht="16.5" thickBot="1" x14ac:dyDescent="0.3">
      <c r="A208" s="10">
        <f t="shared" si="13"/>
        <v>196</v>
      </c>
      <c r="B208" s="75">
        <f t="shared" si="14"/>
        <v>139333.33333333459</v>
      </c>
      <c r="C208" s="91">
        <f t="shared" si="12"/>
        <v>1268.1704718417086</v>
      </c>
      <c r="D208" s="73">
        <f>IF(A208&lt;='Parametry kredytu'!$D$15,$D$8/$D$10,0)</f>
        <v>844.44444444444446</v>
      </c>
      <c r="E208" s="76">
        <f t="shared" si="15"/>
        <v>423.72602739726403</v>
      </c>
      <c r="F208" s="77">
        <f>IF('[1]Parametry kredytu'!$C$40=1,C208,C208*'[1]Parametry kredytu'!$H$19)</f>
        <v>1268.1704718417086</v>
      </c>
    </row>
    <row r="209" spans="1:6" ht="16.5" thickBot="1" x14ac:dyDescent="0.3">
      <c r="A209" s="10">
        <f t="shared" si="13"/>
        <v>197</v>
      </c>
      <c r="B209" s="75">
        <f t="shared" si="14"/>
        <v>138488.88888889016</v>
      </c>
      <c r="C209" s="91">
        <f t="shared" si="12"/>
        <v>1265.6024353120283</v>
      </c>
      <c r="D209" s="73">
        <f>IF(A209&lt;='Parametry kredytu'!$D$15,$D$8/$D$10,0)</f>
        <v>844.44444444444446</v>
      </c>
      <c r="E209" s="76">
        <f t="shared" si="15"/>
        <v>421.15799086758375</v>
      </c>
      <c r="F209" s="77">
        <f>IF('[1]Parametry kredytu'!$C$40=1,C209,C209*'[1]Parametry kredytu'!$H$19)</f>
        <v>1265.6024353120283</v>
      </c>
    </row>
    <row r="210" spans="1:6" ht="16.5" thickBot="1" x14ac:dyDescent="0.3">
      <c r="A210" s="10">
        <f t="shared" si="13"/>
        <v>198</v>
      </c>
      <c r="B210" s="75">
        <f t="shared" si="14"/>
        <v>137644.44444444572</v>
      </c>
      <c r="C210" s="91">
        <f t="shared" si="12"/>
        <v>1263.0343987823478</v>
      </c>
      <c r="D210" s="73">
        <f>IF(A210&lt;='Parametry kredytu'!$D$15,$D$8/$D$10,0)</f>
        <v>844.44444444444446</v>
      </c>
      <c r="E210" s="76">
        <f t="shared" si="15"/>
        <v>418.58995433790335</v>
      </c>
      <c r="F210" s="77">
        <f>IF('[1]Parametry kredytu'!$C$40=1,C210,C210*'[1]Parametry kredytu'!$H$19)</f>
        <v>1263.0343987823478</v>
      </c>
    </row>
    <row r="211" spans="1:6" ht="16.5" thickBot="1" x14ac:dyDescent="0.3">
      <c r="A211" s="10">
        <f t="shared" si="13"/>
        <v>199</v>
      </c>
      <c r="B211" s="75">
        <f t="shared" si="14"/>
        <v>136800.00000000128</v>
      </c>
      <c r="C211" s="91">
        <f t="shared" si="12"/>
        <v>1260.4663622526675</v>
      </c>
      <c r="D211" s="73">
        <f>IF(A211&lt;='Parametry kredytu'!$D$15,$D$8/$D$10,0)</f>
        <v>844.44444444444446</v>
      </c>
      <c r="E211" s="76">
        <f t="shared" si="15"/>
        <v>416.02191780822301</v>
      </c>
      <c r="F211" s="77">
        <f>IF('[1]Parametry kredytu'!$C$40=1,C211,C211*'[1]Parametry kredytu'!$H$19)</f>
        <v>1260.4663622526675</v>
      </c>
    </row>
    <row r="212" spans="1:6" ht="16.5" thickBot="1" x14ac:dyDescent="0.3">
      <c r="A212" s="10">
        <f t="shared" si="13"/>
        <v>200</v>
      </c>
      <c r="B212" s="75">
        <f t="shared" si="14"/>
        <v>135955.55555555684</v>
      </c>
      <c r="C212" s="91">
        <f t="shared" si="12"/>
        <v>1257.8983257229872</v>
      </c>
      <c r="D212" s="73">
        <f>IF(A212&lt;='Parametry kredytu'!$D$15,$D$8/$D$10,0)</f>
        <v>844.44444444444446</v>
      </c>
      <c r="E212" s="76">
        <f t="shared" si="15"/>
        <v>413.45388127854272</v>
      </c>
      <c r="F212" s="77">
        <f>IF('[1]Parametry kredytu'!$C$40=1,C212,C212*'[1]Parametry kredytu'!$H$19)</f>
        <v>1257.8983257229872</v>
      </c>
    </row>
    <row r="213" spans="1:6" ht="16.5" thickBot="1" x14ac:dyDescent="0.3">
      <c r="A213" s="10">
        <f t="shared" si="13"/>
        <v>201</v>
      </c>
      <c r="B213" s="75">
        <f t="shared" si="14"/>
        <v>135111.1111111124</v>
      </c>
      <c r="C213" s="91">
        <f t="shared" si="12"/>
        <v>1255.3302891933067</v>
      </c>
      <c r="D213" s="73">
        <f>IF(A213&lt;='Parametry kredytu'!$D$15,$D$8/$D$10,0)</f>
        <v>844.44444444444446</v>
      </c>
      <c r="E213" s="76">
        <f t="shared" si="15"/>
        <v>410.88584474886233</v>
      </c>
      <c r="F213" s="77">
        <f>IF('[1]Parametry kredytu'!$C$40=1,C213,C213*'[1]Parametry kredytu'!$H$19)</f>
        <v>1255.3302891933067</v>
      </c>
    </row>
    <row r="214" spans="1:6" ht="16.5" thickBot="1" x14ac:dyDescent="0.3">
      <c r="A214" s="10">
        <f t="shared" si="13"/>
        <v>202</v>
      </c>
      <c r="B214" s="75">
        <f t="shared" si="14"/>
        <v>134266.66666666797</v>
      </c>
      <c r="C214" s="91">
        <f t="shared" si="12"/>
        <v>1252.7622526636264</v>
      </c>
      <c r="D214" s="73">
        <f>IF(A214&lt;='Parametry kredytu'!$D$15,$D$8/$D$10,0)</f>
        <v>844.44444444444446</v>
      </c>
      <c r="E214" s="76">
        <f t="shared" si="15"/>
        <v>408.31780821918198</v>
      </c>
      <c r="F214" s="77">
        <f>IF('[1]Parametry kredytu'!$C$40=1,C214,C214*'[1]Parametry kredytu'!$H$19)</f>
        <v>1252.7622526636264</v>
      </c>
    </row>
    <row r="215" spans="1:6" ht="16.5" thickBot="1" x14ac:dyDescent="0.3">
      <c r="A215" s="10">
        <f t="shared" si="13"/>
        <v>203</v>
      </c>
      <c r="B215" s="75">
        <f t="shared" si="14"/>
        <v>133422.22222222353</v>
      </c>
      <c r="C215" s="91">
        <f t="shared" si="12"/>
        <v>1250.1942161339462</v>
      </c>
      <c r="D215" s="73">
        <f>IF(A215&lt;='Parametry kredytu'!$D$15,$D$8/$D$10,0)</f>
        <v>844.44444444444446</v>
      </c>
      <c r="E215" s="76">
        <f t="shared" si="15"/>
        <v>405.74977168950164</v>
      </c>
      <c r="F215" s="77">
        <f>IF('[1]Parametry kredytu'!$C$40=1,C215,C215*'[1]Parametry kredytu'!$H$19)</f>
        <v>1250.1942161339462</v>
      </c>
    </row>
    <row r="216" spans="1:6" ht="16.5" thickBot="1" x14ac:dyDescent="0.3">
      <c r="A216" s="10">
        <f t="shared" si="13"/>
        <v>204</v>
      </c>
      <c r="B216" s="75">
        <f t="shared" si="14"/>
        <v>132577.77777777909</v>
      </c>
      <c r="C216" s="91">
        <f t="shared" si="12"/>
        <v>1247.6261796042659</v>
      </c>
      <c r="D216" s="73">
        <f>IF(A216&lt;='Parametry kredytu'!$D$15,$D$8/$D$10,0)</f>
        <v>844.44444444444446</v>
      </c>
      <c r="E216" s="76">
        <f t="shared" si="15"/>
        <v>403.1817351598213</v>
      </c>
      <c r="F216" s="77">
        <f>IF('[1]Parametry kredytu'!$C$40=1,C216,C216*'[1]Parametry kredytu'!$H$19)</f>
        <v>1247.6261796042659</v>
      </c>
    </row>
    <row r="217" spans="1:6" ht="16.5" thickBot="1" x14ac:dyDescent="0.3">
      <c r="A217" s="10">
        <f t="shared" si="13"/>
        <v>205</v>
      </c>
      <c r="B217" s="75">
        <f t="shared" si="14"/>
        <v>131733.33333333465</v>
      </c>
      <c r="C217" s="91">
        <f t="shared" si="12"/>
        <v>1245.0581430745856</v>
      </c>
      <c r="D217" s="73">
        <f>IF(A217&lt;='Parametry kredytu'!$D$15,$D$8/$D$10,0)</f>
        <v>844.44444444444446</v>
      </c>
      <c r="E217" s="76">
        <f t="shared" si="15"/>
        <v>400.61369863014102</v>
      </c>
      <c r="F217" s="77">
        <f>IF('[1]Parametry kredytu'!$C$40=1,C217,C217*'[1]Parametry kredytu'!$H$19)</f>
        <v>1245.0581430745856</v>
      </c>
    </row>
    <row r="218" spans="1:6" ht="16.5" thickBot="1" x14ac:dyDescent="0.3">
      <c r="A218" s="10">
        <f t="shared" si="13"/>
        <v>206</v>
      </c>
      <c r="B218" s="75">
        <f t="shared" si="14"/>
        <v>130888.88888889021</v>
      </c>
      <c r="C218" s="91">
        <f t="shared" si="12"/>
        <v>1242.4901065449051</v>
      </c>
      <c r="D218" s="73">
        <f>IF(A218&lt;='Parametry kredytu'!$D$15,$D$8/$D$10,0)</f>
        <v>844.44444444444446</v>
      </c>
      <c r="E218" s="76">
        <f t="shared" si="15"/>
        <v>398.04566210046062</v>
      </c>
      <c r="F218" s="77">
        <f>IF('[1]Parametry kredytu'!$C$40=1,C218,C218*'[1]Parametry kredytu'!$H$19)</f>
        <v>1242.4901065449051</v>
      </c>
    </row>
    <row r="219" spans="1:6" ht="16.5" thickBot="1" x14ac:dyDescent="0.3">
      <c r="A219" s="10">
        <f t="shared" si="13"/>
        <v>207</v>
      </c>
      <c r="B219" s="75">
        <f t="shared" si="14"/>
        <v>130044.44444444578</v>
      </c>
      <c r="C219" s="91">
        <f t="shared" si="12"/>
        <v>1239.9220700152246</v>
      </c>
      <c r="D219" s="73">
        <f>IF(A219&lt;='Parametry kredytu'!$D$15,$D$8/$D$10,0)</f>
        <v>844.44444444444446</v>
      </c>
      <c r="E219" s="76">
        <f t="shared" si="15"/>
        <v>395.47762557078022</v>
      </c>
      <c r="F219" s="77">
        <f>IF('[1]Parametry kredytu'!$C$40=1,C219,C219*'[1]Parametry kredytu'!$H$19)</f>
        <v>1239.9220700152246</v>
      </c>
    </row>
    <row r="220" spans="1:6" ht="16.5" thickBot="1" x14ac:dyDescent="0.3">
      <c r="A220" s="10">
        <f t="shared" si="13"/>
        <v>208</v>
      </c>
      <c r="B220" s="75">
        <f t="shared" si="14"/>
        <v>129200.00000000134</v>
      </c>
      <c r="C220" s="91">
        <f t="shared" si="12"/>
        <v>1237.3540334855443</v>
      </c>
      <c r="D220" s="73">
        <f>IF(A220&lt;='Parametry kredytu'!$D$15,$D$8/$D$10,0)</f>
        <v>844.44444444444446</v>
      </c>
      <c r="E220" s="76">
        <f t="shared" si="15"/>
        <v>392.90958904109993</v>
      </c>
      <c r="F220" s="77">
        <f>IF('[1]Parametry kredytu'!$C$40=1,C220,C220*'[1]Parametry kredytu'!$H$19)</f>
        <v>1237.3540334855443</v>
      </c>
    </row>
    <row r="221" spans="1:6" ht="16.5" thickBot="1" x14ac:dyDescent="0.3">
      <c r="A221" s="10">
        <f t="shared" si="13"/>
        <v>209</v>
      </c>
      <c r="B221" s="75">
        <f t="shared" si="14"/>
        <v>128355.5555555569</v>
      </c>
      <c r="C221" s="91">
        <f t="shared" si="12"/>
        <v>1234.785996955864</v>
      </c>
      <c r="D221" s="73">
        <f>IF(A221&lt;='Parametry kredytu'!$D$15,$D$8/$D$10,0)</f>
        <v>844.44444444444446</v>
      </c>
      <c r="E221" s="76">
        <f t="shared" si="15"/>
        <v>390.34155251141959</v>
      </c>
      <c r="F221" s="77">
        <f>IF('[1]Parametry kredytu'!$C$40=1,C221,C221*'[1]Parametry kredytu'!$H$19)</f>
        <v>1234.785996955864</v>
      </c>
    </row>
    <row r="222" spans="1:6" ht="16.5" thickBot="1" x14ac:dyDescent="0.3">
      <c r="A222" s="10">
        <f t="shared" si="13"/>
        <v>210</v>
      </c>
      <c r="B222" s="75">
        <f t="shared" si="14"/>
        <v>127511.11111111246</v>
      </c>
      <c r="C222" s="91">
        <f t="shared" si="12"/>
        <v>1232.2179604261837</v>
      </c>
      <c r="D222" s="73">
        <f>IF(A222&lt;='Parametry kredytu'!$D$15,$D$8/$D$10,0)</f>
        <v>844.44444444444446</v>
      </c>
      <c r="E222" s="76">
        <f t="shared" si="15"/>
        <v>387.77351598173919</v>
      </c>
      <c r="F222" s="77">
        <f>IF('[1]Parametry kredytu'!$C$40=1,C222,C222*'[1]Parametry kredytu'!$H$19)</f>
        <v>1232.2179604261837</v>
      </c>
    </row>
    <row r="223" spans="1:6" ht="16.5" thickBot="1" x14ac:dyDescent="0.3">
      <c r="A223" s="10">
        <f t="shared" si="13"/>
        <v>211</v>
      </c>
      <c r="B223" s="75">
        <f t="shared" si="14"/>
        <v>126666.66666666802</v>
      </c>
      <c r="C223" s="91">
        <f t="shared" si="12"/>
        <v>1229.6499238965034</v>
      </c>
      <c r="D223" s="73">
        <f>IF(A223&lt;='Parametry kredytu'!$D$15,$D$8/$D$10,0)</f>
        <v>844.44444444444446</v>
      </c>
      <c r="E223" s="76">
        <f t="shared" si="15"/>
        <v>385.20547945205891</v>
      </c>
      <c r="F223" s="77">
        <f>IF('[1]Parametry kredytu'!$C$40=1,C223,C223*'[1]Parametry kredytu'!$H$19)</f>
        <v>1229.6499238965034</v>
      </c>
    </row>
    <row r="224" spans="1:6" ht="16.5" thickBot="1" x14ac:dyDescent="0.3">
      <c r="A224" s="10">
        <f t="shared" si="13"/>
        <v>212</v>
      </c>
      <c r="B224" s="75">
        <f t="shared" si="14"/>
        <v>125822.22222222359</v>
      </c>
      <c r="C224" s="91">
        <f t="shared" si="12"/>
        <v>1227.0818873668229</v>
      </c>
      <c r="D224" s="73">
        <f>IF(A224&lt;='Parametry kredytu'!$D$15,$D$8/$D$10,0)</f>
        <v>844.44444444444446</v>
      </c>
      <c r="E224" s="76">
        <f t="shared" si="15"/>
        <v>382.63744292237851</v>
      </c>
      <c r="F224" s="77">
        <f>IF('[1]Parametry kredytu'!$C$40=1,C224,C224*'[1]Parametry kredytu'!$H$19)</f>
        <v>1227.0818873668229</v>
      </c>
    </row>
    <row r="225" spans="1:6" ht="16.5" thickBot="1" x14ac:dyDescent="0.3">
      <c r="A225" s="10">
        <f t="shared" si="13"/>
        <v>213</v>
      </c>
      <c r="B225" s="75">
        <f t="shared" si="14"/>
        <v>124977.77777777915</v>
      </c>
      <c r="C225" s="91">
        <f t="shared" si="12"/>
        <v>1224.5138508371426</v>
      </c>
      <c r="D225" s="73">
        <f>IF(A225&lt;='Parametry kredytu'!$D$15,$D$8/$D$10,0)</f>
        <v>844.44444444444446</v>
      </c>
      <c r="E225" s="76">
        <f t="shared" si="15"/>
        <v>380.06940639269817</v>
      </c>
      <c r="F225" s="77">
        <f>IF('[1]Parametry kredytu'!$C$40=1,C225,C225*'[1]Parametry kredytu'!$H$19)</f>
        <v>1224.5138508371426</v>
      </c>
    </row>
    <row r="226" spans="1:6" ht="16.5" thickBot="1" x14ac:dyDescent="0.3">
      <c r="A226" s="10">
        <f t="shared" si="13"/>
        <v>214</v>
      </c>
      <c r="B226" s="75">
        <f t="shared" si="14"/>
        <v>124133.33333333471</v>
      </c>
      <c r="C226" s="91">
        <f t="shared" si="12"/>
        <v>1221.9458143074623</v>
      </c>
      <c r="D226" s="73">
        <f>IF(A226&lt;='Parametry kredytu'!$D$15,$D$8/$D$10,0)</f>
        <v>844.44444444444446</v>
      </c>
      <c r="E226" s="76">
        <f t="shared" si="15"/>
        <v>377.50136986301789</v>
      </c>
      <c r="F226" s="77">
        <f>IF('[1]Parametry kredytu'!$C$40=1,C226,C226*'[1]Parametry kredytu'!$H$19)</f>
        <v>1221.9458143074623</v>
      </c>
    </row>
    <row r="227" spans="1:6" ht="16.5" thickBot="1" x14ac:dyDescent="0.3">
      <c r="A227" s="10">
        <f t="shared" si="13"/>
        <v>215</v>
      </c>
      <c r="B227" s="75">
        <f t="shared" si="14"/>
        <v>123288.88888889027</v>
      </c>
      <c r="C227" s="91">
        <f t="shared" si="12"/>
        <v>1219.3777777777818</v>
      </c>
      <c r="D227" s="73">
        <f>IF(A227&lt;='Parametry kredytu'!$D$15,$D$8/$D$10,0)</f>
        <v>844.44444444444446</v>
      </c>
      <c r="E227" s="76">
        <f t="shared" si="15"/>
        <v>374.93333333333749</v>
      </c>
      <c r="F227" s="77">
        <f>IF('[1]Parametry kredytu'!$C$40=1,C227,C227*'[1]Parametry kredytu'!$H$19)</f>
        <v>1219.3777777777818</v>
      </c>
    </row>
    <row r="228" spans="1:6" ht="16.5" thickBot="1" x14ac:dyDescent="0.3">
      <c r="A228" s="10">
        <f t="shared" si="13"/>
        <v>216</v>
      </c>
      <c r="B228" s="75">
        <f t="shared" si="14"/>
        <v>122444.44444444583</v>
      </c>
      <c r="C228" s="91">
        <f t="shared" si="12"/>
        <v>1216.8097412481015</v>
      </c>
      <c r="D228" s="73">
        <f>IF(A228&lt;='Parametry kredytu'!$D$15,$D$8/$D$10,0)</f>
        <v>844.44444444444446</v>
      </c>
      <c r="E228" s="76">
        <f t="shared" si="15"/>
        <v>372.36529680365715</v>
      </c>
      <c r="F228" s="77">
        <f>IF('[1]Parametry kredytu'!$C$40=1,C228,C228*'[1]Parametry kredytu'!$H$19)</f>
        <v>1216.8097412481015</v>
      </c>
    </row>
    <row r="229" spans="1:6" ht="16.5" thickBot="1" x14ac:dyDescent="0.3">
      <c r="A229" s="10">
        <f t="shared" si="13"/>
        <v>217</v>
      </c>
      <c r="B229" s="75">
        <f t="shared" si="14"/>
        <v>121600.0000000014</v>
      </c>
      <c r="C229" s="91">
        <f t="shared" si="12"/>
        <v>1214.2417047184213</v>
      </c>
      <c r="D229" s="73">
        <f>IF(A229&lt;='Parametry kredytu'!$D$15,$D$8/$D$10,0)</f>
        <v>844.44444444444446</v>
      </c>
      <c r="E229" s="76">
        <f t="shared" si="15"/>
        <v>369.7972602739768</v>
      </c>
      <c r="F229" s="77">
        <f>IF('[1]Parametry kredytu'!$C$40=1,C229,C229*'[1]Parametry kredytu'!$H$19)</f>
        <v>1214.2417047184213</v>
      </c>
    </row>
    <row r="230" spans="1:6" ht="16.5" thickBot="1" x14ac:dyDescent="0.3">
      <c r="A230" s="10">
        <f t="shared" si="13"/>
        <v>218</v>
      </c>
      <c r="B230" s="75">
        <f t="shared" si="14"/>
        <v>120755.55555555696</v>
      </c>
      <c r="C230" s="91">
        <f t="shared" si="12"/>
        <v>1211.673668188741</v>
      </c>
      <c r="D230" s="73">
        <f>IF(A230&lt;='Parametry kredytu'!$D$15,$D$8/$D$10,0)</f>
        <v>844.44444444444446</v>
      </c>
      <c r="E230" s="76">
        <f t="shared" si="15"/>
        <v>367.22922374429646</v>
      </c>
      <c r="F230" s="77">
        <f>IF('[1]Parametry kredytu'!$C$40=1,C230,C230*'[1]Parametry kredytu'!$H$19)</f>
        <v>1211.673668188741</v>
      </c>
    </row>
    <row r="231" spans="1:6" ht="16.5" thickBot="1" x14ac:dyDescent="0.3">
      <c r="A231" s="10">
        <f t="shared" si="13"/>
        <v>219</v>
      </c>
      <c r="B231" s="75">
        <f t="shared" si="14"/>
        <v>119911.11111111252</v>
      </c>
      <c r="C231" s="91">
        <f t="shared" si="12"/>
        <v>1209.1056316590605</v>
      </c>
      <c r="D231" s="73">
        <f>IF(A231&lt;='Parametry kredytu'!$D$15,$D$8/$D$10,0)</f>
        <v>844.44444444444446</v>
      </c>
      <c r="E231" s="76">
        <f t="shared" si="15"/>
        <v>364.66118721461606</v>
      </c>
      <c r="F231" s="77">
        <f>IF('[1]Parametry kredytu'!$C$40=1,C231,C231*'[1]Parametry kredytu'!$H$19)</f>
        <v>1209.1056316590605</v>
      </c>
    </row>
    <row r="232" spans="1:6" ht="16.5" thickBot="1" x14ac:dyDescent="0.3">
      <c r="A232" s="10">
        <f t="shared" si="13"/>
        <v>220</v>
      </c>
      <c r="B232" s="75">
        <f t="shared" si="14"/>
        <v>119066.66666666808</v>
      </c>
      <c r="C232" s="91">
        <f t="shared" si="12"/>
        <v>1206.5375951293802</v>
      </c>
      <c r="D232" s="73">
        <f>IF(A232&lt;='Parametry kredytu'!$D$15,$D$8/$D$10,0)</f>
        <v>844.44444444444446</v>
      </c>
      <c r="E232" s="76">
        <f t="shared" si="15"/>
        <v>362.09315068493578</v>
      </c>
      <c r="F232" s="77">
        <f>IF('[1]Parametry kredytu'!$C$40=1,C232,C232*'[1]Parametry kredytu'!$H$19)</f>
        <v>1206.5375951293802</v>
      </c>
    </row>
    <row r="233" spans="1:6" ht="16.5" thickBot="1" x14ac:dyDescent="0.3">
      <c r="A233" s="10">
        <f t="shared" si="13"/>
        <v>221</v>
      </c>
      <c r="B233" s="75">
        <f t="shared" si="14"/>
        <v>118222.22222222365</v>
      </c>
      <c r="C233" s="91">
        <f t="shared" si="12"/>
        <v>1203.9695585996999</v>
      </c>
      <c r="D233" s="73">
        <f>IF(A233&lt;='Parametry kredytu'!$D$15,$D$8/$D$10,0)</f>
        <v>844.44444444444446</v>
      </c>
      <c r="E233" s="76">
        <f t="shared" si="15"/>
        <v>359.52511415525544</v>
      </c>
      <c r="F233" s="77">
        <f>IF('[1]Parametry kredytu'!$C$40=1,C233,C233*'[1]Parametry kredytu'!$H$19)</f>
        <v>1203.9695585996999</v>
      </c>
    </row>
    <row r="234" spans="1:6" ht="16.5" thickBot="1" x14ac:dyDescent="0.3">
      <c r="A234" s="10">
        <f t="shared" si="13"/>
        <v>222</v>
      </c>
      <c r="B234" s="75">
        <f t="shared" si="14"/>
        <v>117377.77777777921</v>
      </c>
      <c r="C234" s="91">
        <f t="shared" si="12"/>
        <v>1201.4015220700196</v>
      </c>
      <c r="D234" s="73">
        <f>IF(A234&lt;='Parametry kredytu'!$D$15,$D$8/$D$10,0)</f>
        <v>844.44444444444446</v>
      </c>
      <c r="E234" s="76">
        <f t="shared" si="15"/>
        <v>356.9570776255751</v>
      </c>
      <c r="F234" s="77">
        <f>IF('[1]Parametry kredytu'!$C$40=1,C234,C234*'[1]Parametry kredytu'!$H$19)</f>
        <v>1201.4015220700196</v>
      </c>
    </row>
    <row r="235" spans="1:6" ht="16.5" thickBot="1" x14ac:dyDescent="0.3">
      <c r="A235" s="10">
        <f t="shared" si="13"/>
        <v>223</v>
      </c>
      <c r="B235" s="75">
        <f t="shared" si="14"/>
        <v>116533.33333333477</v>
      </c>
      <c r="C235" s="91">
        <f t="shared" si="12"/>
        <v>1198.8334855403391</v>
      </c>
      <c r="D235" s="73">
        <f>IF(A235&lt;='Parametry kredytu'!$D$15,$D$8/$D$10,0)</f>
        <v>844.44444444444446</v>
      </c>
      <c r="E235" s="76">
        <f t="shared" si="15"/>
        <v>354.38904109589475</v>
      </c>
      <c r="F235" s="77">
        <f>IF('[1]Parametry kredytu'!$C$40=1,C235,C235*'[1]Parametry kredytu'!$H$19)</f>
        <v>1198.8334855403391</v>
      </c>
    </row>
    <row r="236" spans="1:6" ht="16.5" thickBot="1" x14ac:dyDescent="0.3">
      <c r="A236" s="10">
        <f t="shared" si="13"/>
        <v>224</v>
      </c>
      <c r="B236" s="75">
        <f t="shared" si="14"/>
        <v>115688.88888889033</v>
      </c>
      <c r="C236" s="91">
        <f t="shared" si="12"/>
        <v>1196.2654490106588</v>
      </c>
      <c r="D236" s="73">
        <f>IF(A236&lt;='Parametry kredytu'!$D$15,$D$8/$D$10,0)</f>
        <v>844.44444444444446</v>
      </c>
      <c r="E236" s="76">
        <f t="shared" si="15"/>
        <v>351.82100456621436</v>
      </c>
      <c r="F236" s="77">
        <f>IF('[1]Parametry kredytu'!$C$40=1,C236,C236*'[1]Parametry kredytu'!$H$19)</f>
        <v>1196.2654490106588</v>
      </c>
    </row>
    <row r="237" spans="1:6" ht="16.5" thickBot="1" x14ac:dyDescent="0.3">
      <c r="A237" s="10">
        <f t="shared" si="13"/>
        <v>225</v>
      </c>
      <c r="B237" s="75">
        <f t="shared" si="14"/>
        <v>114844.44444444589</v>
      </c>
      <c r="C237" s="91">
        <f t="shared" si="12"/>
        <v>1193.6974124809785</v>
      </c>
      <c r="D237" s="73">
        <f>IF(A237&lt;='Parametry kredytu'!$D$15,$D$8/$D$10,0)</f>
        <v>844.44444444444446</v>
      </c>
      <c r="E237" s="76">
        <f t="shared" si="15"/>
        <v>349.25296803653407</v>
      </c>
      <c r="F237" s="77">
        <f>IF('[1]Parametry kredytu'!$C$40=1,C237,C237*'[1]Parametry kredytu'!$H$19)</f>
        <v>1193.6974124809785</v>
      </c>
    </row>
    <row r="238" spans="1:6" ht="16.5" thickBot="1" x14ac:dyDescent="0.3">
      <c r="A238" s="10">
        <f t="shared" si="13"/>
        <v>226</v>
      </c>
      <c r="B238" s="75">
        <f t="shared" si="14"/>
        <v>114000.00000000146</v>
      </c>
      <c r="C238" s="91">
        <f t="shared" si="12"/>
        <v>1191.1293759512982</v>
      </c>
      <c r="D238" s="73">
        <f>IF(A238&lt;='Parametry kredytu'!$D$15,$D$8/$D$10,0)</f>
        <v>844.44444444444446</v>
      </c>
      <c r="E238" s="76">
        <f t="shared" si="15"/>
        <v>346.68493150685373</v>
      </c>
      <c r="F238" s="77">
        <f>IF('[1]Parametry kredytu'!$C$40=1,C238,C238*'[1]Parametry kredytu'!$H$19)</f>
        <v>1191.1293759512982</v>
      </c>
    </row>
    <row r="239" spans="1:6" ht="16.5" thickBot="1" x14ac:dyDescent="0.3">
      <c r="A239" s="10">
        <f t="shared" si="13"/>
        <v>227</v>
      </c>
      <c r="B239" s="75">
        <f t="shared" si="14"/>
        <v>113155.55555555702</v>
      </c>
      <c r="C239" s="91">
        <f t="shared" si="12"/>
        <v>1188.5613394216177</v>
      </c>
      <c r="D239" s="73">
        <f>IF(A239&lt;='Parametry kredytu'!$D$15,$D$8/$D$10,0)</f>
        <v>844.44444444444446</v>
      </c>
      <c r="E239" s="76">
        <f t="shared" si="15"/>
        <v>344.11689497717333</v>
      </c>
      <c r="F239" s="77">
        <f>IF('[1]Parametry kredytu'!$C$40=1,C239,C239*'[1]Parametry kredytu'!$H$19)</f>
        <v>1188.5613394216177</v>
      </c>
    </row>
    <row r="240" spans="1:6" ht="16.5" thickBot="1" x14ac:dyDescent="0.3">
      <c r="A240" s="10">
        <f t="shared" si="13"/>
        <v>228</v>
      </c>
      <c r="B240" s="75">
        <f t="shared" si="14"/>
        <v>112311.11111111258</v>
      </c>
      <c r="C240" s="91">
        <f t="shared" si="12"/>
        <v>1185.9933028919374</v>
      </c>
      <c r="D240" s="73">
        <f>IF(A240&lt;='Parametry kredytu'!$D$15,$D$8/$D$10,0)</f>
        <v>844.44444444444446</v>
      </c>
      <c r="E240" s="76">
        <f t="shared" si="15"/>
        <v>341.54885844749305</v>
      </c>
      <c r="F240" s="77">
        <f>IF('[1]Parametry kredytu'!$C$40=1,C240,C240*'[1]Parametry kredytu'!$H$19)</f>
        <v>1185.9933028919374</v>
      </c>
    </row>
    <row r="241" spans="1:6" ht="16.5" thickBot="1" x14ac:dyDescent="0.3">
      <c r="A241" s="10">
        <f t="shared" si="13"/>
        <v>229</v>
      </c>
      <c r="B241" s="75">
        <f t="shared" si="14"/>
        <v>111466.66666666814</v>
      </c>
      <c r="C241" s="91">
        <f t="shared" si="12"/>
        <v>1183.4252663622572</v>
      </c>
      <c r="D241" s="73">
        <f>IF(A241&lt;='Parametry kredytu'!$D$15,$D$8/$D$10,0)</f>
        <v>844.44444444444446</v>
      </c>
      <c r="E241" s="76">
        <f t="shared" si="15"/>
        <v>338.98082191781265</v>
      </c>
      <c r="F241" s="77">
        <f>IF('[1]Parametry kredytu'!$C$40=1,C241,C241*'[1]Parametry kredytu'!$H$19)</f>
        <v>1183.4252663622572</v>
      </c>
    </row>
    <row r="242" spans="1:6" ht="16.5" thickBot="1" x14ac:dyDescent="0.3">
      <c r="A242" s="10">
        <f t="shared" si="13"/>
        <v>230</v>
      </c>
      <c r="B242" s="75">
        <f t="shared" si="14"/>
        <v>110622.2222222237</v>
      </c>
      <c r="C242" s="91">
        <f t="shared" si="12"/>
        <v>1180.8572298325766</v>
      </c>
      <c r="D242" s="73">
        <f>IF(A242&lt;='Parametry kredytu'!$D$15,$D$8/$D$10,0)</f>
        <v>844.44444444444446</v>
      </c>
      <c r="E242" s="76">
        <f t="shared" si="15"/>
        <v>336.41278538813231</v>
      </c>
      <c r="F242" s="77">
        <f>IF('[1]Parametry kredytu'!$C$40=1,C242,C242*'[1]Parametry kredytu'!$H$19)</f>
        <v>1180.8572298325766</v>
      </c>
    </row>
    <row r="243" spans="1:6" ht="16.5" thickBot="1" x14ac:dyDescent="0.3">
      <c r="A243" s="10">
        <f t="shared" si="13"/>
        <v>231</v>
      </c>
      <c r="B243" s="75">
        <f t="shared" si="14"/>
        <v>109777.77777777927</v>
      </c>
      <c r="C243" s="91">
        <f t="shared" si="12"/>
        <v>1178.2891933028964</v>
      </c>
      <c r="D243" s="73">
        <f>IF(A243&lt;='Parametry kredytu'!$D$15,$D$8/$D$10,0)</f>
        <v>844.44444444444446</v>
      </c>
      <c r="E243" s="76">
        <f t="shared" si="15"/>
        <v>333.84474885845196</v>
      </c>
      <c r="F243" s="77">
        <f>IF('[1]Parametry kredytu'!$C$40=1,C243,C243*'[1]Parametry kredytu'!$H$19)</f>
        <v>1178.2891933028964</v>
      </c>
    </row>
    <row r="244" spans="1:6" ht="16.5" thickBot="1" x14ac:dyDescent="0.3">
      <c r="A244" s="10">
        <f t="shared" si="13"/>
        <v>232</v>
      </c>
      <c r="B244" s="75">
        <f t="shared" si="14"/>
        <v>108933.33333333483</v>
      </c>
      <c r="C244" s="91">
        <f t="shared" si="12"/>
        <v>1175.7211567732161</v>
      </c>
      <c r="D244" s="73">
        <f>IF(A244&lt;='Parametry kredytu'!$D$15,$D$8/$D$10,0)</f>
        <v>844.44444444444446</v>
      </c>
      <c r="E244" s="76">
        <f t="shared" si="15"/>
        <v>331.27671232877162</v>
      </c>
      <c r="F244" s="77">
        <f>IF('[1]Parametry kredytu'!$C$40=1,C244,C244*'[1]Parametry kredytu'!$H$19)</f>
        <v>1175.7211567732161</v>
      </c>
    </row>
    <row r="245" spans="1:6" ht="16.5" thickBot="1" x14ac:dyDescent="0.3">
      <c r="A245" s="10">
        <f t="shared" si="13"/>
        <v>233</v>
      </c>
      <c r="B245" s="75">
        <f t="shared" si="14"/>
        <v>108088.88888889039</v>
      </c>
      <c r="C245" s="91">
        <f t="shared" si="12"/>
        <v>1173.1531202435358</v>
      </c>
      <c r="D245" s="73">
        <f>IF(A245&lt;='Parametry kredytu'!$D$15,$D$8/$D$10,0)</f>
        <v>844.44444444444446</v>
      </c>
      <c r="E245" s="76">
        <f t="shared" si="15"/>
        <v>328.70867579909128</v>
      </c>
      <c r="F245" s="77">
        <f>IF('[1]Parametry kredytu'!$C$40=1,C245,C245*'[1]Parametry kredytu'!$H$19)</f>
        <v>1173.1531202435358</v>
      </c>
    </row>
    <row r="246" spans="1:6" ht="16.5" thickBot="1" x14ac:dyDescent="0.3">
      <c r="A246" s="10">
        <f t="shared" si="13"/>
        <v>234</v>
      </c>
      <c r="B246" s="75">
        <f t="shared" si="14"/>
        <v>107244.44444444595</v>
      </c>
      <c r="C246" s="91">
        <f t="shared" si="12"/>
        <v>1170.5850837138555</v>
      </c>
      <c r="D246" s="73">
        <f>IF(A246&lt;='Parametry kredytu'!$D$15,$D$8/$D$10,0)</f>
        <v>844.44444444444446</v>
      </c>
      <c r="E246" s="76">
        <f t="shared" si="15"/>
        <v>326.14063926941094</v>
      </c>
      <c r="F246" s="77">
        <f>IF('[1]Parametry kredytu'!$C$40=1,C246,C246*'[1]Parametry kredytu'!$H$19)</f>
        <v>1170.5850837138555</v>
      </c>
    </row>
    <row r="247" spans="1:6" ht="16.5" thickBot="1" x14ac:dyDescent="0.3">
      <c r="A247" s="10">
        <f t="shared" si="13"/>
        <v>235</v>
      </c>
      <c r="B247" s="75">
        <f t="shared" si="14"/>
        <v>106400.00000000151</v>
      </c>
      <c r="C247" s="91">
        <f t="shared" si="12"/>
        <v>1168.017047184175</v>
      </c>
      <c r="D247" s="73">
        <f>IF(A247&lt;='Parametry kredytu'!$D$15,$D$8/$D$10,0)</f>
        <v>844.44444444444446</v>
      </c>
      <c r="E247" s="76">
        <f t="shared" si="15"/>
        <v>323.5726027397306</v>
      </c>
      <c r="F247" s="77">
        <f>IF('[1]Parametry kredytu'!$C$40=1,C247,C247*'[1]Parametry kredytu'!$H$19)</f>
        <v>1168.017047184175</v>
      </c>
    </row>
    <row r="248" spans="1:6" ht="16.5" thickBot="1" x14ac:dyDescent="0.3">
      <c r="A248" s="10">
        <f t="shared" si="13"/>
        <v>236</v>
      </c>
      <c r="B248" s="75">
        <f t="shared" si="14"/>
        <v>105555.55555555708</v>
      </c>
      <c r="C248" s="91">
        <f t="shared" si="12"/>
        <v>1165.4490106544947</v>
      </c>
      <c r="D248" s="73">
        <f>IF(A248&lt;='Parametry kredytu'!$D$15,$D$8/$D$10,0)</f>
        <v>844.44444444444446</v>
      </c>
      <c r="E248" s="76">
        <f t="shared" si="15"/>
        <v>321.00456621005026</v>
      </c>
      <c r="F248" s="77">
        <f>IF('[1]Parametry kredytu'!$C$40=1,C248,C248*'[1]Parametry kredytu'!$H$19)</f>
        <v>1165.4490106544947</v>
      </c>
    </row>
    <row r="249" spans="1:6" ht="16.5" thickBot="1" x14ac:dyDescent="0.3">
      <c r="A249" s="10">
        <f t="shared" si="13"/>
        <v>237</v>
      </c>
      <c r="B249" s="75">
        <f t="shared" si="14"/>
        <v>104711.11111111264</v>
      </c>
      <c r="C249" s="91">
        <f t="shared" si="12"/>
        <v>1162.8809741248144</v>
      </c>
      <c r="D249" s="73">
        <f>IF(A249&lt;='Parametry kredytu'!$D$15,$D$8/$D$10,0)</f>
        <v>844.44444444444446</v>
      </c>
      <c r="E249" s="76">
        <f t="shared" si="15"/>
        <v>318.43652968036992</v>
      </c>
      <c r="F249" s="77">
        <f>IF('[1]Parametry kredytu'!$C$40=1,C249,C249*'[1]Parametry kredytu'!$H$19)</f>
        <v>1162.8809741248144</v>
      </c>
    </row>
    <row r="250" spans="1:6" ht="16.5" thickBot="1" x14ac:dyDescent="0.3">
      <c r="A250" s="10">
        <f t="shared" si="13"/>
        <v>238</v>
      </c>
      <c r="B250" s="75">
        <f t="shared" si="14"/>
        <v>103866.6666666682</v>
      </c>
      <c r="C250" s="91">
        <f t="shared" si="12"/>
        <v>1160.3129375951339</v>
      </c>
      <c r="D250" s="73">
        <f>IF(A250&lt;='Parametry kredytu'!$D$15,$D$8/$D$10,0)</f>
        <v>844.44444444444446</v>
      </c>
      <c r="E250" s="76">
        <f t="shared" si="15"/>
        <v>315.86849315068952</v>
      </c>
      <c r="F250" s="77">
        <f>IF('[1]Parametry kredytu'!$C$40=1,C250,C250*'[1]Parametry kredytu'!$H$19)</f>
        <v>1160.3129375951339</v>
      </c>
    </row>
    <row r="251" spans="1:6" ht="16.5" thickBot="1" x14ac:dyDescent="0.3">
      <c r="A251" s="10">
        <f t="shared" si="13"/>
        <v>239</v>
      </c>
      <c r="B251" s="75">
        <f t="shared" si="14"/>
        <v>103022.22222222376</v>
      </c>
      <c r="C251" s="91">
        <f t="shared" si="12"/>
        <v>1157.7449010654536</v>
      </c>
      <c r="D251" s="73">
        <f>IF(A251&lt;='Parametry kredytu'!$D$15,$D$8/$D$10,0)</f>
        <v>844.44444444444446</v>
      </c>
      <c r="E251" s="76">
        <f t="shared" si="15"/>
        <v>313.30045662100923</v>
      </c>
      <c r="F251" s="77">
        <f>IF('[1]Parametry kredytu'!$C$40=1,C251,C251*'[1]Parametry kredytu'!$H$19)</f>
        <v>1157.7449010654536</v>
      </c>
    </row>
    <row r="252" spans="1:6" ht="16.5" thickBot="1" x14ac:dyDescent="0.3">
      <c r="A252" s="10">
        <f t="shared" si="13"/>
        <v>240</v>
      </c>
      <c r="B252" s="75">
        <f t="shared" si="14"/>
        <v>102177.77777777932</v>
      </c>
      <c r="C252" s="91">
        <f t="shared" si="12"/>
        <v>1155.1768645357733</v>
      </c>
      <c r="D252" s="73">
        <f>IF(A252&lt;='Parametry kredytu'!$D$15,$D$8/$D$10,0)</f>
        <v>844.44444444444446</v>
      </c>
      <c r="E252" s="76">
        <f t="shared" si="15"/>
        <v>310.73242009132889</v>
      </c>
      <c r="F252" s="77">
        <f>IF('[1]Parametry kredytu'!$C$40=1,C252,C252*'[1]Parametry kredytu'!$H$19)</f>
        <v>1155.1768645357733</v>
      </c>
    </row>
    <row r="253" spans="1:6" ht="16.5" thickBot="1" x14ac:dyDescent="0.3">
      <c r="A253" s="10">
        <f t="shared" si="13"/>
        <v>241</v>
      </c>
      <c r="B253" s="75">
        <f t="shared" si="14"/>
        <v>101333.33333333489</v>
      </c>
      <c r="C253" s="91">
        <f t="shared" si="12"/>
        <v>1152.6088280060931</v>
      </c>
      <c r="D253" s="73">
        <f>IF(A253&lt;='Parametry kredytu'!$D$15,$D$8/$D$10,0)</f>
        <v>844.44444444444446</v>
      </c>
      <c r="E253" s="76">
        <f t="shared" si="15"/>
        <v>308.16438356164855</v>
      </c>
      <c r="F253" s="77">
        <f>IF('[1]Parametry kredytu'!$C$40=1,C253,C253*'[1]Parametry kredytu'!$H$19)</f>
        <v>1152.6088280060931</v>
      </c>
    </row>
    <row r="254" spans="1:6" ht="16.5" thickBot="1" x14ac:dyDescent="0.3">
      <c r="A254" s="10">
        <f t="shared" si="13"/>
        <v>242</v>
      </c>
      <c r="B254" s="75">
        <f t="shared" si="14"/>
        <v>100488.88888889045</v>
      </c>
      <c r="C254" s="91">
        <f t="shared" si="12"/>
        <v>1150.0407914764126</v>
      </c>
      <c r="D254" s="73">
        <f>IF(A254&lt;='Parametry kredytu'!$D$15,$D$8/$D$10,0)</f>
        <v>844.44444444444446</v>
      </c>
      <c r="E254" s="76">
        <f t="shared" si="15"/>
        <v>305.59634703196815</v>
      </c>
      <c r="F254" s="77">
        <f>IF('[1]Parametry kredytu'!$C$40=1,C254,C254*'[1]Parametry kredytu'!$H$19)</f>
        <v>1150.0407914764126</v>
      </c>
    </row>
    <row r="255" spans="1:6" ht="16.5" thickBot="1" x14ac:dyDescent="0.3">
      <c r="A255" s="10">
        <f t="shared" si="13"/>
        <v>243</v>
      </c>
      <c r="B255" s="75">
        <f t="shared" si="14"/>
        <v>99644.44444444601</v>
      </c>
      <c r="C255" s="91">
        <f t="shared" si="12"/>
        <v>1147.4727549467323</v>
      </c>
      <c r="D255" s="73">
        <f>IF(A255&lt;='Parametry kredytu'!$D$15,$D$8/$D$10,0)</f>
        <v>844.44444444444446</v>
      </c>
      <c r="E255" s="76">
        <f t="shared" si="15"/>
        <v>303.02831050228781</v>
      </c>
      <c r="F255" s="77">
        <f>IF('[1]Parametry kredytu'!$C$40=1,C255,C255*'[1]Parametry kredytu'!$H$19)</f>
        <v>1147.4727549467323</v>
      </c>
    </row>
    <row r="256" spans="1:6" ht="16.5" thickBot="1" x14ac:dyDescent="0.3">
      <c r="A256" s="10">
        <f t="shared" si="13"/>
        <v>244</v>
      </c>
      <c r="B256" s="75">
        <f t="shared" si="14"/>
        <v>98800.000000001572</v>
      </c>
      <c r="C256" s="91">
        <f t="shared" si="12"/>
        <v>1144.904718417052</v>
      </c>
      <c r="D256" s="73">
        <f>IF(A256&lt;='Parametry kredytu'!$D$15,$D$8/$D$10,0)</f>
        <v>844.44444444444446</v>
      </c>
      <c r="E256" s="76">
        <f t="shared" si="15"/>
        <v>300.46027397260752</v>
      </c>
      <c r="F256" s="77">
        <f>IF('[1]Parametry kredytu'!$C$40=1,C256,C256*'[1]Parametry kredytu'!$H$19)</f>
        <v>1144.904718417052</v>
      </c>
    </row>
    <row r="257" spans="1:6" ht="16.5" thickBot="1" x14ac:dyDescent="0.3">
      <c r="A257" s="10">
        <f t="shared" si="13"/>
        <v>245</v>
      </c>
      <c r="B257" s="75">
        <f t="shared" si="14"/>
        <v>97955.555555557134</v>
      </c>
      <c r="C257" s="91">
        <f t="shared" si="12"/>
        <v>1142.3366818873715</v>
      </c>
      <c r="D257" s="73">
        <f>IF(A257&lt;='Parametry kredytu'!$D$15,$D$8/$D$10,0)</f>
        <v>844.44444444444446</v>
      </c>
      <c r="E257" s="76">
        <f t="shared" si="15"/>
        <v>297.89223744292713</v>
      </c>
      <c r="F257" s="77">
        <f>IF('[1]Parametry kredytu'!$C$40=1,C257,C257*'[1]Parametry kredytu'!$H$19)</f>
        <v>1142.3366818873715</v>
      </c>
    </row>
    <row r="258" spans="1:6" ht="16.5" thickBot="1" x14ac:dyDescent="0.3">
      <c r="A258" s="10">
        <f t="shared" si="13"/>
        <v>246</v>
      </c>
      <c r="B258" s="75">
        <f t="shared" si="14"/>
        <v>97111.111111112696</v>
      </c>
      <c r="C258" s="91">
        <f t="shared" si="12"/>
        <v>1139.7686453576912</v>
      </c>
      <c r="D258" s="73">
        <f>IF(A258&lt;='Parametry kredytu'!$D$15,$D$8/$D$10,0)</f>
        <v>844.44444444444446</v>
      </c>
      <c r="E258" s="76">
        <f t="shared" si="15"/>
        <v>295.32420091324678</v>
      </c>
      <c r="F258" s="77">
        <f>IF('[1]Parametry kredytu'!$C$40=1,C258,C258*'[1]Parametry kredytu'!$H$19)</f>
        <v>1139.7686453576912</v>
      </c>
    </row>
    <row r="259" spans="1:6" ht="16.5" thickBot="1" x14ac:dyDescent="0.3">
      <c r="A259" s="10">
        <f t="shared" si="13"/>
        <v>247</v>
      </c>
      <c r="B259" s="75">
        <f t="shared" si="14"/>
        <v>96266.666666668258</v>
      </c>
      <c r="C259" s="91">
        <f t="shared" si="12"/>
        <v>1137.2006088280109</v>
      </c>
      <c r="D259" s="73">
        <f>IF(A259&lt;='Parametry kredytu'!$D$15,$D$8/$D$10,0)</f>
        <v>844.44444444444446</v>
      </c>
      <c r="E259" s="76">
        <f t="shared" si="15"/>
        <v>292.75616438356644</v>
      </c>
      <c r="F259" s="77">
        <f>IF('[1]Parametry kredytu'!$C$40=1,C259,C259*'[1]Parametry kredytu'!$H$19)</f>
        <v>1137.2006088280109</v>
      </c>
    </row>
    <row r="260" spans="1:6" ht="16.5" thickBot="1" x14ac:dyDescent="0.3">
      <c r="A260" s="10">
        <f t="shared" si="13"/>
        <v>248</v>
      </c>
      <c r="B260" s="75">
        <f t="shared" si="14"/>
        <v>95422.22222222382</v>
      </c>
      <c r="C260" s="91">
        <f t="shared" si="12"/>
        <v>1134.6325722983306</v>
      </c>
      <c r="D260" s="73">
        <f>IF(A260&lt;='Parametry kredytu'!$D$15,$D$8/$D$10,0)</f>
        <v>844.44444444444446</v>
      </c>
      <c r="E260" s="76">
        <f t="shared" si="15"/>
        <v>290.1881278538861</v>
      </c>
      <c r="F260" s="77">
        <f>IF('[1]Parametry kredytu'!$C$40=1,C260,C260*'[1]Parametry kredytu'!$H$19)</f>
        <v>1134.6325722983306</v>
      </c>
    </row>
    <row r="261" spans="1:6" ht="16.5" thickBot="1" x14ac:dyDescent="0.3">
      <c r="A261" s="10">
        <f t="shared" si="13"/>
        <v>249</v>
      </c>
      <c r="B261" s="75">
        <f t="shared" si="14"/>
        <v>94577.777777779382</v>
      </c>
      <c r="C261" s="91">
        <f t="shared" si="12"/>
        <v>1132.0645357686503</v>
      </c>
      <c r="D261" s="73">
        <f>IF(A261&lt;='Parametry kredytu'!$D$15,$D$8/$D$10,0)</f>
        <v>844.44444444444446</v>
      </c>
      <c r="E261" s="76">
        <f t="shared" si="15"/>
        <v>287.62009132420576</v>
      </c>
      <c r="F261" s="77">
        <f>IF('[1]Parametry kredytu'!$C$40=1,C261,C261*'[1]Parametry kredytu'!$H$19)</f>
        <v>1132.0645357686503</v>
      </c>
    </row>
    <row r="262" spans="1:6" ht="16.5" thickBot="1" x14ac:dyDescent="0.3">
      <c r="A262" s="10">
        <f t="shared" si="13"/>
        <v>250</v>
      </c>
      <c r="B262" s="75">
        <f t="shared" si="14"/>
        <v>93733.333333334944</v>
      </c>
      <c r="C262" s="91">
        <f t="shared" si="12"/>
        <v>1129.4964992389698</v>
      </c>
      <c r="D262" s="73">
        <f>IF(A262&lt;='Parametry kredytu'!$D$15,$D$8/$D$10,0)</f>
        <v>844.44444444444446</v>
      </c>
      <c r="E262" s="76">
        <f t="shared" si="15"/>
        <v>285.05205479452542</v>
      </c>
      <c r="F262" s="77">
        <f>IF('[1]Parametry kredytu'!$C$40=1,C262,C262*'[1]Parametry kredytu'!$H$19)</f>
        <v>1129.4964992389698</v>
      </c>
    </row>
    <row r="263" spans="1:6" ht="16.5" thickBot="1" x14ac:dyDescent="0.3">
      <c r="A263" s="10">
        <f t="shared" si="13"/>
        <v>251</v>
      </c>
      <c r="B263" s="75">
        <f t="shared" si="14"/>
        <v>92888.888888890506</v>
      </c>
      <c r="C263" s="91">
        <f t="shared" si="12"/>
        <v>1126.9284627092895</v>
      </c>
      <c r="D263" s="73">
        <f>IF(A263&lt;='Parametry kredytu'!$D$15,$D$8/$D$10,0)</f>
        <v>844.44444444444446</v>
      </c>
      <c r="E263" s="76">
        <f t="shared" si="15"/>
        <v>282.48401826484508</v>
      </c>
      <c r="F263" s="77">
        <f>IF('[1]Parametry kredytu'!$C$40=1,C263,C263*'[1]Parametry kredytu'!$H$19)</f>
        <v>1126.9284627092895</v>
      </c>
    </row>
    <row r="264" spans="1:6" ht="16.5" thickBot="1" x14ac:dyDescent="0.3">
      <c r="A264" s="10">
        <f t="shared" si="13"/>
        <v>252</v>
      </c>
      <c r="B264" s="75">
        <f t="shared" si="14"/>
        <v>92044.444444446068</v>
      </c>
      <c r="C264" s="91">
        <f t="shared" si="12"/>
        <v>1124.3604261796092</v>
      </c>
      <c r="D264" s="73">
        <f>IF(A264&lt;='Parametry kredytu'!$D$15,$D$8/$D$10,0)</f>
        <v>844.44444444444446</v>
      </c>
      <c r="E264" s="76">
        <f t="shared" si="15"/>
        <v>279.91598173516473</v>
      </c>
      <c r="F264" s="77">
        <f>IF('[1]Parametry kredytu'!$C$40=1,C264,C264*'[1]Parametry kredytu'!$H$19)</f>
        <v>1124.3604261796092</v>
      </c>
    </row>
    <row r="265" spans="1:6" ht="16.5" thickBot="1" x14ac:dyDescent="0.3">
      <c r="A265" s="10">
        <f t="shared" si="13"/>
        <v>253</v>
      </c>
      <c r="B265" s="75">
        <f t="shared" si="14"/>
        <v>91200.00000000163</v>
      </c>
      <c r="C265" s="91">
        <f t="shared" si="12"/>
        <v>1121.7923896499287</v>
      </c>
      <c r="D265" s="73">
        <f>IF(A265&lt;='Parametry kredytu'!$D$15,$D$8/$D$10,0)</f>
        <v>844.44444444444446</v>
      </c>
      <c r="E265" s="76">
        <f t="shared" si="15"/>
        <v>277.34794520548439</v>
      </c>
      <c r="F265" s="77">
        <f>IF('[1]Parametry kredytu'!$C$40=1,C265,C265*'[1]Parametry kredytu'!$H$19)</f>
        <v>1121.7923896499287</v>
      </c>
    </row>
    <row r="266" spans="1:6" ht="16.5" thickBot="1" x14ac:dyDescent="0.3">
      <c r="A266" s="10">
        <f t="shared" si="13"/>
        <v>254</v>
      </c>
      <c r="B266" s="75">
        <f t="shared" si="14"/>
        <v>90355.555555557192</v>
      </c>
      <c r="C266" s="91">
        <f t="shared" si="12"/>
        <v>1119.2243531202485</v>
      </c>
      <c r="D266" s="73">
        <f>IF(A266&lt;='Parametry kredytu'!$D$15,$D$8/$D$10,0)</f>
        <v>844.44444444444446</v>
      </c>
      <c r="E266" s="76">
        <f t="shared" si="15"/>
        <v>274.77990867580405</v>
      </c>
      <c r="F266" s="77">
        <f>IF('[1]Parametry kredytu'!$C$40=1,C266,C266*'[1]Parametry kredytu'!$H$19)</f>
        <v>1119.2243531202485</v>
      </c>
    </row>
    <row r="267" spans="1:6" ht="16.5" thickBot="1" x14ac:dyDescent="0.3">
      <c r="A267" s="10">
        <f t="shared" si="13"/>
        <v>255</v>
      </c>
      <c r="B267" s="75">
        <f t="shared" si="14"/>
        <v>89511.111111112754</v>
      </c>
      <c r="C267" s="91">
        <f t="shared" si="12"/>
        <v>1116.6563165905682</v>
      </c>
      <c r="D267" s="73">
        <f>IF(A267&lt;='Parametry kredytu'!$D$15,$D$8/$D$10,0)</f>
        <v>844.44444444444446</v>
      </c>
      <c r="E267" s="76">
        <f t="shared" si="15"/>
        <v>272.21187214612365</v>
      </c>
      <c r="F267" s="77">
        <f>IF('[1]Parametry kredytu'!$C$40=1,C267,C267*'[1]Parametry kredytu'!$H$19)</f>
        <v>1116.6563165905682</v>
      </c>
    </row>
    <row r="268" spans="1:6" ht="16.5" thickBot="1" x14ac:dyDescent="0.3">
      <c r="A268" s="10">
        <f t="shared" si="13"/>
        <v>256</v>
      </c>
      <c r="B268" s="75">
        <f t="shared" si="14"/>
        <v>88666.666666668316</v>
      </c>
      <c r="C268" s="91">
        <f t="shared" si="12"/>
        <v>1114.0882800608879</v>
      </c>
      <c r="D268" s="73">
        <f>IF(A268&lt;='Parametry kredytu'!$D$15,$D$8/$D$10,0)</f>
        <v>844.44444444444446</v>
      </c>
      <c r="E268" s="76">
        <f t="shared" si="15"/>
        <v>269.64383561644331</v>
      </c>
      <c r="F268" s="77">
        <f>IF('[1]Parametry kredytu'!$C$40=1,C268,C268*'[1]Parametry kredytu'!$H$19)</f>
        <v>1114.0882800608879</v>
      </c>
    </row>
    <row r="269" spans="1:6" ht="16.5" thickBot="1" x14ac:dyDescent="0.3">
      <c r="A269" s="10">
        <f t="shared" si="13"/>
        <v>257</v>
      </c>
      <c r="B269" s="75">
        <f t="shared" si="14"/>
        <v>87822.222222223878</v>
      </c>
      <c r="C269" s="91">
        <f t="shared" si="12"/>
        <v>1111.5202435312076</v>
      </c>
      <c r="D269" s="73">
        <f>IF(A269&lt;='Parametry kredytu'!$D$15,$D$8/$D$10,0)</f>
        <v>844.44444444444446</v>
      </c>
      <c r="E269" s="76">
        <f t="shared" si="15"/>
        <v>267.07579908676303</v>
      </c>
      <c r="F269" s="77">
        <f>IF('[1]Parametry kredytu'!$C$40=1,C269,C269*'[1]Parametry kredytu'!$H$19)</f>
        <v>1111.5202435312076</v>
      </c>
    </row>
    <row r="270" spans="1:6" ht="16.5" thickBot="1" x14ac:dyDescent="0.3">
      <c r="A270" s="10">
        <f t="shared" si="13"/>
        <v>258</v>
      </c>
      <c r="B270" s="75">
        <f t="shared" si="14"/>
        <v>86977.77777777944</v>
      </c>
      <c r="C270" s="91">
        <f t="shared" ref="C270:C333" si="16">D270+E270</f>
        <v>1108.9522070015271</v>
      </c>
      <c r="D270" s="73">
        <f>IF(A270&lt;='Parametry kredytu'!$D$15,$D$8/$D$10,0)</f>
        <v>844.44444444444446</v>
      </c>
      <c r="E270" s="76">
        <f t="shared" si="15"/>
        <v>264.50776255708269</v>
      </c>
      <c r="F270" s="77">
        <f>IF('[1]Parametry kredytu'!$C$40=1,C270,C270*'[1]Parametry kredytu'!$H$19)</f>
        <v>1108.9522070015271</v>
      </c>
    </row>
    <row r="271" spans="1:6" ht="16.5" thickBot="1" x14ac:dyDescent="0.3">
      <c r="A271" s="10">
        <f>A270+1</f>
        <v>259</v>
      </c>
      <c r="B271" s="75">
        <f t="shared" ref="B271:B334" si="17">B270-D270</f>
        <v>86133.333333335002</v>
      </c>
      <c r="C271" s="91">
        <f t="shared" si="16"/>
        <v>1106.3841704718468</v>
      </c>
      <c r="D271" s="73">
        <f>IF(A271&lt;='Parametry kredytu'!$D$15,$D$8/$D$10,0)</f>
        <v>844.44444444444446</v>
      </c>
      <c r="E271" s="76">
        <f t="shared" ref="E271:E334" si="18">IF(E270=0,0,B271*$D$9*(30/365))</f>
        <v>261.93972602740229</v>
      </c>
      <c r="F271" s="77">
        <f>IF('[1]Parametry kredytu'!$C$40=1,C271,C271*'[1]Parametry kredytu'!$H$19)</f>
        <v>1106.3841704718468</v>
      </c>
    </row>
    <row r="272" spans="1:6" ht="16.5" thickBot="1" x14ac:dyDescent="0.3">
      <c r="A272" s="10">
        <f t="shared" ref="A272:A335" si="19">A271+1</f>
        <v>260</v>
      </c>
      <c r="B272" s="75">
        <f t="shared" si="17"/>
        <v>85288.888888890564</v>
      </c>
      <c r="C272" s="91">
        <f t="shared" si="16"/>
        <v>1103.8161339421663</v>
      </c>
      <c r="D272" s="73">
        <f>IF(A272&lt;='Parametry kredytu'!$D$15,$D$8/$D$10,0)</f>
        <v>844.44444444444446</v>
      </c>
      <c r="E272" s="76">
        <f t="shared" si="18"/>
        <v>259.37168949772195</v>
      </c>
      <c r="F272" s="77">
        <f>IF('[1]Parametry kredytu'!$C$40=1,C272,C272*'[1]Parametry kredytu'!$H$19)</f>
        <v>1103.8161339421663</v>
      </c>
    </row>
    <row r="273" spans="1:6" ht="16.5" thickBot="1" x14ac:dyDescent="0.3">
      <c r="A273" s="10">
        <f t="shared" si="19"/>
        <v>261</v>
      </c>
      <c r="B273" s="75">
        <f t="shared" si="17"/>
        <v>84444.444444446126</v>
      </c>
      <c r="C273" s="91">
        <f t="shared" si="16"/>
        <v>1101.248097412486</v>
      </c>
      <c r="D273" s="73">
        <f>IF(A273&lt;='Parametry kredytu'!$D$15,$D$8/$D$10,0)</f>
        <v>844.44444444444446</v>
      </c>
      <c r="E273" s="76">
        <f t="shared" si="18"/>
        <v>256.8036529680416</v>
      </c>
      <c r="F273" s="77">
        <f>IF('[1]Parametry kredytu'!$C$40=1,C273,C273*'[1]Parametry kredytu'!$H$19)</f>
        <v>1101.248097412486</v>
      </c>
    </row>
    <row r="274" spans="1:6" ht="16.5" thickBot="1" x14ac:dyDescent="0.3">
      <c r="A274" s="10">
        <f t="shared" si="19"/>
        <v>262</v>
      </c>
      <c r="B274" s="75">
        <f t="shared" si="17"/>
        <v>83600.000000001688</v>
      </c>
      <c r="C274" s="91">
        <f t="shared" si="16"/>
        <v>1098.6800608828057</v>
      </c>
      <c r="D274" s="73">
        <f>IF(A274&lt;='Parametry kredytu'!$D$15,$D$8/$D$10,0)</f>
        <v>844.44444444444446</v>
      </c>
      <c r="E274" s="76">
        <f t="shared" si="18"/>
        <v>254.23561643836126</v>
      </c>
      <c r="F274" s="77">
        <f>IF('[1]Parametry kredytu'!$C$40=1,C274,C274*'[1]Parametry kredytu'!$H$19)</f>
        <v>1098.6800608828057</v>
      </c>
    </row>
    <row r="275" spans="1:6" ht="16.5" thickBot="1" x14ac:dyDescent="0.3">
      <c r="A275" s="10">
        <f t="shared" si="19"/>
        <v>263</v>
      </c>
      <c r="B275" s="75">
        <f t="shared" si="17"/>
        <v>82755.55555555725</v>
      </c>
      <c r="C275" s="91">
        <f t="shared" si="16"/>
        <v>1096.1120243531254</v>
      </c>
      <c r="D275" s="73">
        <f>IF(A275&lt;='Parametry kredytu'!$D$15,$D$8/$D$10,0)</f>
        <v>844.44444444444446</v>
      </c>
      <c r="E275" s="76">
        <f t="shared" si="18"/>
        <v>251.66757990868092</v>
      </c>
      <c r="F275" s="77">
        <f>IF('[1]Parametry kredytu'!$C$40=1,C275,C275*'[1]Parametry kredytu'!$H$19)</f>
        <v>1096.1120243531254</v>
      </c>
    </row>
    <row r="276" spans="1:6" ht="16.5" thickBot="1" x14ac:dyDescent="0.3">
      <c r="A276" s="10">
        <f t="shared" si="19"/>
        <v>264</v>
      </c>
      <c r="B276" s="75">
        <f t="shared" si="17"/>
        <v>81911.111111112812</v>
      </c>
      <c r="C276" s="91">
        <f t="shared" si="16"/>
        <v>1093.5439878234451</v>
      </c>
      <c r="D276" s="73">
        <f>IF(A276&lt;='Parametry kredytu'!$D$15,$D$8/$D$10,0)</f>
        <v>844.44444444444446</v>
      </c>
      <c r="E276" s="76">
        <f t="shared" si="18"/>
        <v>249.09954337900058</v>
      </c>
      <c r="F276" s="77">
        <f>IF('[1]Parametry kredytu'!$C$40=1,C276,C276*'[1]Parametry kredytu'!$H$19)</f>
        <v>1093.5439878234451</v>
      </c>
    </row>
    <row r="277" spans="1:6" ht="16.5" thickBot="1" x14ac:dyDescent="0.3">
      <c r="A277" s="10">
        <f t="shared" si="19"/>
        <v>265</v>
      </c>
      <c r="B277" s="75">
        <f t="shared" si="17"/>
        <v>81066.666666668374</v>
      </c>
      <c r="C277" s="91">
        <f t="shared" si="16"/>
        <v>1090.9759512937646</v>
      </c>
      <c r="D277" s="73">
        <f>IF(A277&lt;='Parametry kredytu'!$D$15,$D$8/$D$10,0)</f>
        <v>844.44444444444446</v>
      </c>
      <c r="E277" s="76">
        <f t="shared" si="18"/>
        <v>246.53150684932027</v>
      </c>
      <c r="F277" s="77">
        <f>IF('[1]Parametry kredytu'!$C$40=1,C277,C277*'[1]Parametry kredytu'!$H$19)</f>
        <v>1090.9759512937646</v>
      </c>
    </row>
    <row r="278" spans="1:6" ht="16.5" thickBot="1" x14ac:dyDescent="0.3">
      <c r="A278" s="10">
        <f t="shared" si="19"/>
        <v>266</v>
      </c>
      <c r="B278" s="75">
        <f t="shared" si="17"/>
        <v>80222.222222223936</v>
      </c>
      <c r="C278" s="91">
        <f t="shared" si="16"/>
        <v>1088.4079147640844</v>
      </c>
      <c r="D278" s="73">
        <f>IF(A278&lt;='Parametry kredytu'!$D$15,$D$8/$D$10,0)</f>
        <v>844.44444444444446</v>
      </c>
      <c r="E278" s="76">
        <f t="shared" si="18"/>
        <v>243.96347031963987</v>
      </c>
      <c r="F278" s="77">
        <f>IF('[1]Parametry kredytu'!$C$40=1,C278,C278*'[1]Parametry kredytu'!$H$19)</f>
        <v>1088.4079147640844</v>
      </c>
    </row>
    <row r="279" spans="1:6" ht="16.5" thickBot="1" x14ac:dyDescent="0.3">
      <c r="A279" s="10">
        <f t="shared" si="19"/>
        <v>267</v>
      </c>
      <c r="B279" s="75">
        <f t="shared" si="17"/>
        <v>79377.777777779498</v>
      </c>
      <c r="C279" s="91">
        <f t="shared" si="16"/>
        <v>1085.8398782344041</v>
      </c>
      <c r="D279" s="73">
        <f>IF(A279&lt;='Parametry kredytu'!$D$15,$D$8/$D$10,0)</f>
        <v>844.44444444444446</v>
      </c>
      <c r="E279" s="76">
        <f t="shared" si="18"/>
        <v>241.39543378995955</v>
      </c>
      <c r="F279" s="77">
        <f>IF('[1]Parametry kredytu'!$C$40=1,C279,C279*'[1]Parametry kredytu'!$H$19)</f>
        <v>1085.8398782344041</v>
      </c>
    </row>
    <row r="280" spans="1:6" ht="16.5" thickBot="1" x14ac:dyDescent="0.3">
      <c r="A280" s="10">
        <f t="shared" si="19"/>
        <v>268</v>
      </c>
      <c r="B280" s="75">
        <f t="shared" si="17"/>
        <v>78533.33333333506</v>
      </c>
      <c r="C280" s="91">
        <f t="shared" si="16"/>
        <v>1083.2718417047236</v>
      </c>
      <c r="D280" s="73">
        <f>IF(A280&lt;='Parametry kredytu'!$D$15,$D$8/$D$10,0)</f>
        <v>844.44444444444446</v>
      </c>
      <c r="E280" s="76">
        <f t="shared" si="18"/>
        <v>238.82739726027921</v>
      </c>
      <c r="F280" s="77">
        <f>IF('[1]Parametry kredytu'!$C$40=1,C280,C280*'[1]Parametry kredytu'!$H$19)</f>
        <v>1083.2718417047236</v>
      </c>
    </row>
    <row r="281" spans="1:6" ht="16.5" thickBot="1" x14ac:dyDescent="0.3">
      <c r="A281" s="10">
        <f t="shared" si="19"/>
        <v>269</v>
      </c>
      <c r="B281" s="75">
        <f t="shared" si="17"/>
        <v>77688.888888890622</v>
      </c>
      <c r="C281" s="91">
        <f t="shared" si="16"/>
        <v>1080.7038051750433</v>
      </c>
      <c r="D281" s="73">
        <f>IF(A281&lt;='Parametry kredytu'!$D$15,$D$8/$D$10,0)</f>
        <v>844.44444444444446</v>
      </c>
      <c r="E281" s="76">
        <f t="shared" si="18"/>
        <v>236.25936073059884</v>
      </c>
      <c r="F281" s="77">
        <f>IF('[1]Parametry kredytu'!$C$40=1,C281,C281*'[1]Parametry kredytu'!$H$19)</f>
        <v>1080.7038051750433</v>
      </c>
    </row>
    <row r="282" spans="1:6" ht="16.5" thickBot="1" x14ac:dyDescent="0.3">
      <c r="A282" s="10">
        <f t="shared" si="19"/>
        <v>270</v>
      </c>
      <c r="B282" s="75">
        <f t="shared" si="17"/>
        <v>76844.444444446184</v>
      </c>
      <c r="C282" s="91">
        <f t="shared" si="16"/>
        <v>1078.135768645363</v>
      </c>
      <c r="D282" s="73">
        <f>IF(A282&lt;='Parametry kredytu'!$D$15,$D$8/$D$10,0)</f>
        <v>844.44444444444446</v>
      </c>
      <c r="E282" s="76">
        <f t="shared" si="18"/>
        <v>233.6913242009185</v>
      </c>
      <c r="F282" s="77">
        <f>IF('[1]Parametry kredytu'!$C$40=1,C282,C282*'[1]Parametry kredytu'!$H$19)</f>
        <v>1078.135768645363</v>
      </c>
    </row>
    <row r="283" spans="1:6" ht="16.5" thickBot="1" x14ac:dyDescent="0.3">
      <c r="A283" s="10">
        <f t="shared" si="19"/>
        <v>271</v>
      </c>
      <c r="B283" s="75">
        <f t="shared" si="17"/>
        <v>76000.000000001746</v>
      </c>
      <c r="C283" s="91">
        <f t="shared" si="16"/>
        <v>1075.5677321156827</v>
      </c>
      <c r="D283" s="73">
        <f>IF(A283&lt;='Parametry kredytu'!$D$15,$D$8/$D$10,0)</f>
        <v>844.44444444444446</v>
      </c>
      <c r="E283" s="76">
        <f t="shared" si="18"/>
        <v>231.12328767123816</v>
      </c>
      <c r="F283" s="77">
        <f>IF('[1]Parametry kredytu'!$C$40=1,C283,C283*'[1]Parametry kredytu'!$H$19)</f>
        <v>1075.5677321156827</v>
      </c>
    </row>
    <row r="284" spans="1:6" ht="16.5" thickBot="1" x14ac:dyDescent="0.3">
      <c r="A284" s="10">
        <f t="shared" si="19"/>
        <v>272</v>
      </c>
      <c r="B284" s="75">
        <f t="shared" si="17"/>
        <v>75155.555555557308</v>
      </c>
      <c r="C284" s="91">
        <f t="shared" si="16"/>
        <v>1072.9996955860022</v>
      </c>
      <c r="D284" s="73">
        <f>IF(A284&lt;='Parametry kredytu'!$D$15,$D$8/$D$10,0)</f>
        <v>844.44444444444446</v>
      </c>
      <c r="E284" s="76">
        <f t="shared" si="18"/>
        <v>228.55525114155779</v>
      </c>
      <c r="F284" s="77">
        <f>IF('[1]Parametry kredytu'!$C$40=1,C284,C284*'[1]Parametry kredytu'!$H$19)</f>
        <v>1072.9996955860022</v>
      </c>
    </row>
    <row r="285" spans="1:6" ht="16.5" thickBot="1" x14ac:dyDescent="0.3">
      <c r="A285" s="10">
        <f t="shared" si="19"/>
        <v>273</v>
      </c>
      <c r="B285" s="75">
        <f t="shared" si="17"/>
        <v>74311.11111111287</v>
      </c>
      <c r="C285" s="91">
        <f t="shared" si="16"/>
        <v>1070.4316590563219</v>
      </c>
      <c r="D285" s="73">
        <f>IF(A285&lt;='Parametry kredytu'!$D$15,$D$8/$D$10,0)</f>
        <v>844.44444444444446</v>
      </c>
      <c r="E285" s="76">
        <f t="shared" si="18"/>
        <v>225.98721461187748</v>
      </c>
      <c r="F285" s="77">
        <f>IF('[1]Parametry kredytu'!$C$40=1,C285,C285*'[1]Parametry kredytu'!$H$19)</f>
        <v>1070.4316590563219</v>
      </c>
    </row>
    <row r="286" spans="1:6" ht="16.5" thickBot="1" x14ac:dyDescent="0.3">
      <c r="A286" s="10">
        <f t="shared" si="19"/>
        <v>274</v>
      </c>
      <c r="B286" s="75">
        <f t="shared" si="17"/>
        <v>73466.666666668432</v>
      </c>
      <c r="C286" s="91">
        <f t="shared" si="16"/>
        <v>1067.8636225266416</v>
      </c>
      <c r="D286" s="73">
        <f>IF(A286&lt;='Parametry kredytu'!$D$15,$D$8/$D$10,0)</f>
        <v>844.44444444444446</v>
      </c>
      <c r="E286" s="76">
        <f t="shared" si="18"/>
        <v>223.41917808219713</v>
      </c>
      <c r="F286" s="77">
        <f>IF('[1]Parametry kredytu'!$C$40=1,C286,C286*'[1]Parametry kredytu'!$H$19)</f>
        <v>1067.8636225266416</v>
      </c>
    </row>
    <row r="287" spans="1:6" ht="16.5" thickBot="1" x14ac:dyDescent="0.3">
      <c r="A287" s="10">
        <f t="shared" si="19"/>
        <v>275</v>
      </c>
      <c r="B287" s="75">
        <f t="shared" si="17"/>
        <v>72622.222222223994</v>
      </c>
      <c r="C287" s="91">
        <f t="shared" si="16"/>
        <v>1065.2955859969613</v>
      </c>
      <c r="D287" s="73">
        <f>IF(A287&lt;='Parametry kredytu'!$D$15,$D$8/$D$10,0)</f>
        <v>844.44444444444446</v>
      </c>
      <c r="E287" s="76">
        <f t="shared" si="18"/>
        <v>220.85114155251679</v>
      </c>
      <c r="F287" s="77">
        <f>IF('[1]Parametry kredytu'!$C$40=1,C287,C287*'[1]Parametry kredytu'!$H$19)</f>
        <v>1065.2955859969613</v>
      </c>
    </row>
    <row r="288" spans="1:6" ht="16.5" thickBot="1" x14ac:dyDescent="0.3">
      <c r="A288" s="10">
        <f t="shared" si="19"/>
        <v>276</v>
      </c>
      <c r="B288" s="75">
        <f t="shared" si="17"/>
        <v>71777.777777779556</v>
      </c>
      <c r="C288" s="91">
        <f t="shared" si="16"/>
        <v>1062.7275494672808</v>
      </c>
      <c r="D288" s="73">
        <f>IF(A288&lt;='Parametry kredytu'!$D$15,$D$8/$D$10,0)</f>
        <v>844.44444444444446</v>
      </c>
      <c r="E288" s="76">
        <f t="shared" si="18"/>
        <v>218.28310502283642</v>
      </c>
      <c r="F288" s="77">
        <f>IF('[1]Parametry kredytu'!$C$40=1,C288,C288*'[1]Parametry kredytu'!$H$19)</f>
        <v>1062.7275494672808</v>
      </c>
    </row>
    <row r="289" spans="1:6" ht="16.5" thickBot="1" x14ac:dyDescent="0.3">
      <c r="A289" s="10">
        <f t="shared" si="19"/>
        <v>277</v>
      </c>
      <c r="B289" s="75">
        <f t="shared" si="17"/>
        <v>70933.333333335118</v>
      </c>
      <c r="C289" s="91">
        <f t="shared" si="16"/>
        <v>1060.1595129376005</v>
      </c>
      <c r="D289" s="73">
        <f>IF(A289&lt;='Parametry kredytu'!$D$15,$D$8/$D$10,0)</f>
        <v>844.44444444444446</v>
      </c>
      <c r="E289" s="76">
        <f t="shared" si="18"/>
        <v>215.71506849315608</v>
      </c>
      <c r="F289" s="77">
        <f>IF('[1]Parametry kredytu'!$C$40=1,C289,C289*'[1]Parametry kredytu'!$H$19)</f>
        <v>1060.1595129376005</v>
      </c>
    </row>
    <row r="290" spans="1:6" ht="16.5" thickBot="1" x14ac:dyDescent="0.3">
      <c r="A290" s="10">
        <f t="shared" si="19"/>
        <v>278</v>
      </c>
      <c r="B290" s="75">
        <f t="shared" si="17"/>
        <v>70088.88888889068</v>
      </c>
      <c r="C290" s="91">
        <f t="shared" si="16"/>
        <v>1057.5914764079203</v>
      </c>
      <c r="D290" s="73">
        <f>IF(A290&lt;='Parametry kredytu'!$D$15,$D$8/$D$10,0)</f>
        <v>844.44444444444446</v>
      </c>
      <c r="E290" s="76">
        <f t="shared" si="18"/>
        <v>213.14703196347577</v>
      </c>
      <c r="F290" s="77">
        <f>IF('[1]Parametry kredytu'!$C$40=1,C290,C290*'[1]Parametry kredytu'!$H$19)</f>
        <v>1057.5914764079203</v>
      </c>
    </row>
    <row r="291" spans="1:6" ht="16.5" thickBot="1" x14ac:dyDescent="0.3">
      <c r="A291" s="10">
        <f t="shared" si="19"/>
        <v>279</v>
      </c>
      <c r="B291" s="75">
        <f t="shared" si="17"/>
        <v>69244.444444446242</v>
      </c>
      <c r="C291" s="91">
        <f t="shared" si="16"/>
        <v>1055.0234398782397</v>
      </c>
      <c r="D291" s="73">
        <f>IF(A291&lt;='Parametry kredytu'!$D$15,$D$8/$D$10,0)</f>
        <v>844.44444444444446</v>
      </c>
      <c r="E291" s="76">
        <f t="shared" si="18"/>
        <v>210.57899543379537</v>
      </c>
      <c r="F291" s="77">
        <f>IF('[1]Parametry kredytu'!$C$40=1,C291,C291*'[1]Parametry kredytu'!$H$19)</f>
        <v>1055.0234398782397</v>
      </c>
    </row>
    <row r="292" spans="1:6" ht="16.5" thickBot="1" x14ac:dyDescent="0.3">
      <c r="A292" s="10">
        <f t="shared" si="19"/>
        <v>280</v>
      </c>
      <c r="B292" s="75">
        <f t="shared" si="17"/>
        <v>68400.000000001804</v>
      </c>
      <c r="C292" s="91">
        <f t="shared" si="16"/>
        <v>1052.4554033485595</v>
      </c>
      <c r="D292" s="73">
        <f>IF(A292&lt;='Parametry kredytu'!$D$15,$D$8/$D$10,0)</f>
        <v>844.44444444444446</v>
      </c>
      <c r="E292" s="76">
        <f t="shared" si="18"/>
        <v>208.01095890411506</v>
      </c>
      <c r="F292" s="77">
        <f>IF('[1]Parametry kredytu'!$C$40=1,C292,C292*'[1]Parametry kredytu'!$H$19)</f>
        <v>1052.4554033485595</v>
      </c>
    </row>
    <row r="293" spans="1:6" ht="16.5" thickBot="1" x14ac:dyDescent="0.3">
      <c r="A293" s="10">
        <f t="shared" si="19"/>
        <v>281</v>
      </c>
      <c r="B293" s="75">
        <f t="shared" si="17"/>
        <v>67555.555555557366</v>
      </c>
      <c r="C293" s="91">
        <f t="shared" si="16"/>
        <v>1049.8873668188792</v>
      </c>
      <c r="D293" s="73">
        <f>IF(A293&lt;='Parametry kredytu'!$D$15,$D$8/$D$10,0)</f>
        <v>844.44444444444446</v>
      </c>
      <c r="E293" s="76">
        <f t="shared" si="18"/>
        <v>205.44292237443472</v>
      </c>
      <c r="F293" s="77">
        <f>IF('[1]Parametry kredytu'!$C$40=1,C293,C293*'[1]Parametry kredytu'!$H$19)</f>
        <v>1049.8873668188792</v>
      </c>
    </row>
    <row r="294" spans="1:6" ht="16.5" thickBot="1" x14ac:dyDescent="0.3">
      <c r="A294" s="10">
        <f t="shared" si="19"/>
        <v>282</v>
      </c>
      <c r="B294" s="75">
        <f t="shared" si="17"/>
        <v>66711.111111112928</v>
      </c>
      <c r="C294" s="91">
        <f t="shared" si="16"/>
        <v>1047.3193302891989</v>
      </c>
      <c r="D294" s="73">
        <f>IF(A294&lt;='Parametry kredytu'!$D$15,$D$8/$D$10,0)</f>
        <v>844.44444444444446</v>
      </c>
      <c r="E294" s="76">
        <f t="shared" si="18"/>
        <v>202.87488584475437</v>
      </c>
      <c r="F294" s="77">
        <f>IF('[1]Parametry kredytu'!$C$40=1,C294,C294*'[1]Parametry kredytu'!$H$19)</f>
        <v>1047.3193302891989</v>
      </c>
    </row>
    <row r="295" spans="1:6" ht="16.5" thickBot="1" x14ac:dyDescent="0.3">
      <c r="A295" s="10">
        <f t="shared" si="19"/>
        <v>283</v>
      </c>
      <c r="B295" s="75">
        <f t="shared" si="17"/>
        <v>65866.666666668491</v>
      </c>
      <c r="C295" s="91">
        <f t="shared" si="16"/>
        <v>1044.7512937595184</v>
      </c>
      <c r="D295" s="73">
        <f>IF(A295&lt;='Parametry kredytu'!$D$15,$D$8/$D$10,0)</f>
        <v>844.44444444444446</v>
      </c>
      <c r="E295" s="76">
        <f t="shared" si="18"/>
        <v>200.306849315074</v>
      </c>
      <c r="F295" s="77">
        <f>IF('[1]Parametry kredytu'!$C$40=1,C295,C295*'[1]Parametry kredytu'!$H$19)</f>
        <v>1044.7512937595184</v>
      </c>
    </row>
    <row r="296" spans="1:6" ht="16.5" thickBot="1" x14ac:dyDescent="0.3">
      <c r="A296" s="10">
        <f t="shared" si="19"/>
        <v>284</v>
      </c>
      <c r="B296" s="75">
        <f t="shared" si="17"/>
        <v>65022.222222224045</v>
      </c>
      <c r="C296" s="91">
        <f t="shared" si="16"/>
        <v>1042.1832572298381</v>
      </c>
      <c r="D296" s="73">
        <f>IF(A296&lt;='Parametry kredytu'!$D$15,$D$8/$D$10,0)</f>
        <v>844.44444444444446</v>
      </c>
      <c r="E296" s="76">
        <f t="shared" si="18"/>
        <v>197.73881278539363</v>
      </c>
      <c r="F296" s="77">
        <f>IF('[1]Parametry kredytu'!$C$40=1,C296,C296*'[1]Parametry kredytu'!$H$19)</f>
        <v>1042.1832572298381</v>
      </c>
    </row>
    <row r="297" spans="1:6" ht="16.5" thickBot="1" x14ac:dyDescent="0.3">
      <c r="A297" s="10">
        <f t="shared" si="19"/>
        <v>285</v>
      </c>
      <c r="B297" s="75">
        <f t="shared" si="17"/>
        <v>64177.7777777796</v>
      </c>
      <c r="C297" s="91">
        <f t="shared" si="16"/>
        <v>1039.6152207001578</v>
      </c>
      <c r="D297" s="73">
        <f>IF(A297&lt;='Parametry kredytu'!$D$15,$D$8/$D$10,0)</f>
        <v>844.44444444444446</v>
      </c>
      <c r="E297" s="76">
        <f t="shared" si="18"/>
        <v>195.17077625571326</v>
      </c>
      <c r="F297" s="77">
        <f>IF('[1]Parametry kredytu'!$C$40=1,C297,C297*'[1]Parametry kredytu'!$H$19)</f>
        <v>1039.6152207001578</v>
      </c>
    </row>
    <row r="298" spans="1:6" ht="16.5" thickBot="1" x14ac:dyDescent="0.3">
      <c r="A298" s="10">
        <f t="shared" si="19"/>
        <v>286</v>
      </c>
      <c r="B298" s="75">
        <f t="shared" si="17"/>
        <v>63333.333333335155</v>
      </c>
      <c r="C298" s="91">
        <f t="shared" si="16"/>
        <v>1037.0471841704773</v>
      </c>
      <c r="D298" s="73">
        <f>IF(A298&lt;='Parametry kredytu'!$D$15,$D$8/$D$10,0)</f>
        <v>844.44444444444446</v>
      </c>
      <c r="E298" s="76">
        <f t="shared" si="18"/>
        <v>192.60273972603292</v>
      </c>
      <c r="F298" s="77">
        <f>IF('[1]Parametry kredytu'!$C$40=1,C298,C298*'[1]Parametry kredytu'!$H$19)</f>
        <v>1037.0471841704773</v>
      </c>
    </row>
    <row r="299" spans="1:6" ht="16.5" thickBot="1" x14ac:dyDescent="0.3">
      <c r="A299" s="10">
        <f t="shared" si="19"/>
        <v>287</v>
      </c>
      <c r="B299" s="75">
        <f t="shared" si="17"/>
        <v>62488.888888890709</v>
      </c>
      <c r="C299" s="91">
        <f t="shared" si="16"/>
        <v>1034.479147640797</v>
      </c>
      <c r="D299" s="73">
        <f>IF(A299&lt;='Parametry kredytu'!$D$15,$D$8/$D$10,0)</f>
        <v>844.44444444444446</v>
      </c>
      <c r="E299" s="76">
        <f t="shared" si="18"/>
        <v>190.03470319635255</v>
      </c>
      <c r="F299" s="77">
        <f>IF('[1]Parametry kredytu'!$C$40=1,C299,C299*'[1]Parametry kredytu'!$H$19)</f>
        <v>1034.479147640797</v>
      </c>
    </row>
    <row r="300" spans="1:6" ht="16.5" thickBot="1" x14ac:dyDescent="0.3">
      <c r="A300" s="10">
        <f t="shared" si="19"/>
        <v>288</v>
      </c>
      <c r="B300" s="75">
        <f t="shared" si="17"/>
        <v>61644.444444446264</v>
      </c>
      <c r="C300" s="91">
        <f t="shared" si="16"/>
        <v>1031.9111111111167</v>
      </c>
      <c r="D300" s="73">
        <f>IF(A300&lt;='Parametry kredytu'!$D$15,$D$8/$D$10,0)</f>
        <v>844.44444444444446</v>
      </c>
      <c r="E300" s="76">
        <f t="shared" si="18"/>
        <v>187.46666666667218</v>
      </c>
      <c r="F300" s="77">
        <f>IF('[1]Parametry kredytu'!$C$40=1,C300,C300*'[1]Parametry kredytu'!$H$19)</f>
        <v>1031.9111111111167</v>
      </c>
    </row>
    <row r="301" spans="1:6" ht="16.5" thickBot="1" x14ac:dyDescent="0.3">
      <c r="A301" s="10">
        <f t="shared" si="19"/>
        <v>289</v>
      </c>
      <c r="B301" s="75">
        <f t="shared" si="17"/>
        <v>60800.000000001819</v>
      </c>
      <c r="C301" s="91">
        <f t="shared" si="16"/>
        <v>1029.3430745814362</v>
      </c>
      <c r="D301" s="73">
        <f>IF(A301&lt;='Parametry kredytu'!$D$15,$D$8/$D$10,0)</f>
        <v>844.44444444444446</v>
      </c>
      <c r="E301" s="76">
        <f t="shared" si="18"/>
        <v>184.89863013699181</v>
      </c>
      <c r="F301" s="77">
        <f>IF('[1]Parametry kredytu'!$C$40=1,C301,C301*'[1]Parametry kredytu'!$H$19)</f>
        <v>1029.3430745814362</v>
      </c>
    </row>
    <row r="302" spans="1:6" ht="16.5" thickBot="1" x14ac:dyDescent="0.3">
      <c r="A302" s="10">
        <f t="shared" si="19"/>
        <v>290</v>
      </c>
      <c r="B302" s="75">
        <f t="shared" si="17"/>
        <v>59955.555555557374</v>
      </c>
      <c r="C302" s="91">
        <f t="shared" si="16"/>
        <v>1026.7750380517559</v>
      </c>
      <c r="D302" s="73">
        <f>IF(A302&lt;='Parametry kredytu'!$D$15,$D$8/$D$10,0)</f>
        <v>844.44444444444446</v>
      </c>
      <c r="E302" s="76">
        <f t="shared" si="18"/>
        <v>182.33059360731144</v>
      </c>
      <c r="F302" s="77">
        <f>IF('[1]Parametry kredytu'!$C$40=1,C302,C302*'[1]Parametry kredytu'!$H$19)</f>
        <v>1026.7750380517559</v>
      </c>
    </row>
    <row r="303" spans="1:6" ht="16.5" thickBot="1" x14ac:dyDescent="0.3">
      <c r="A303" s="10">
        <f t="shared" si="19"/>
        <v>291</v>
      </c>
      <c r="B303" s="75">
        <f t="shared" si="17"/>
        <v>59111.111111112928</v>
      </c>
      <c r="C303" s="91">
        <f t="shared" si="16"/>
        <v>1024.2070015220756</v>
      </c>
      <c r="D303" s="73">
        <f>IF(A303&lt;='Parametry kredytu'!$D$15,$D$8/$D$10,0)</f>
        <v>844.44444444444446</v>
      </c>
      <c r="E303" s="76">
        <f t="shared" si="18"/>
        <v>179.76255707763107</v>
      </c>
      <c r="F303" s="77">
        <f>IF('[1]Parametry kredytu'!$C$40=1,C303,C303*'[1]Parametry kredytu'!$H$19)</f>
        <v>1024.2070015220756</v>
      </c>
    </row>
    <row r="304" spans="1:6" ht="16.5" thickBot="1" x14ac:dyDescent="0.3">
      <c r="A304" s="10">
        <f t="shared" si="19"/>
        <v>292</v>
      </c>
      <c r="B304" s="75">
        <f t="shared" si="17"/>
        <v>58266.666666668483</v>
      </c>
      <c r="C304" s="91">
        <f t="shared" si="16"/>
        <v>1021.6389649923951</v>
      </c>
      <c r="D304" s="73">
        <f>IF(A304&lt;='Parametry kredytu'!$D$15,$D$8/$D$10,0)</f>
        <v>844.44444444444446</v>
      </c>
      <c r="E304" s="76">
        <f t="shared" si="18"/>
        <v>177.1945205479507</v>
      </c>
      <c r="F304" s="77">
        <f>IF('[1]Parametry kredytu'!$C$40=1,C304,C304*'[1]Parametry kredytu'!$H$19)</f>
        <v>1021.6389649923951</v>
      </c>
    </row>
    <row r="305" spans="1:6" ht="16.5" thickBot="1" x14ac:dyDescent="0.3">
      <c r="A305" s="10">
        <f t="shared" si="19"/>
        <v>293</v>
      </c>
      <c r="B305" s="75">
        <f t="shared" si="17"/>
        <v>57422.222222224038</v>
      </c>
      <c r="C305" s="91">
        <f t="shared" si="16"/>
        <v>1019.0709284627148</v>
      </c>
      <c r="D305" s="73">
        <f>IF(A305&lt;='Parametry kredytu'!$D$15,$D$8/$D$10,0)</f>
        <v>844.44444444444446</v>
      </c>
      <c r="E305" s="76">
        <f t="shared" si="18"/>
        <v>174.62648401827033</v>
      </c>
      <c r="F305" s="77">
        <f>IF('[1]Parametry kredytu'!$C$40=1,C305,C305*'[1]Parametry kredytu'!$H$19)</f>
        <v>1019.0709284627148</v>
      </c>
    </row>
    <row r="306" spans="1:6" ht="16.5" thickBot="1" x14ac:dyDescent="0.3">
      <c r="A306" s="10">
        <f t="shared" si="19"/>
        <v>294</v>
      </c>
      <c r="B306" s="75">
        <f t="shared" si="17"/>
        <v>56577.777777779593</v>
      </c>
      <c r="C306" s="91">
        <f t="shared" si="16"/>
        <v>1016.5028919330344</v>
      </c>
      <c r="D306" s="73">
        <f>IF(A306&lt;='Parametry kredytu'!$D$15,$D$8/$D$10,0)</f>
        <v>844.44444444444446</v>
      </c>
      <c r="E306" s="76">
        <f t="shared" si="18"/>
        <v>172.05844748858999</v>
      </c>
      <c r="F306" s="77">
        <f>IF('[1]Parametry kredytu'!$C$40=1,C306,C306*'[1]Parametry kredytu'!$H$19)</f>
        <v>1016.5028919330344</v>
      </c>
    </row>
    <row r="307" spans="1:6" ht="16.5" thickBot="1" x14ac:dyDescent="0.3">
      <c r="A307" s="10">
        <f t="shared" si="19"/>
        <v>295</v>
      </c>
      <c r="B307" s="75">
        <f t="shared" si="17"/>
        <v>55733.333333335147</v>
      </c>
      <c r="C307" s="91">
        <f t="shared" si="16"/>
        <v>1013.934855403354</v>
      </c>
      <c r="D307" s="73">
        <f>IF(A307&lt;='Parametry kredytu'!$D$15,$D$8/$D$10,0)</f>
        <v>844.44444444444446</v>
      </c>
      <c r="E307" s="76">
        <f t="shared" si="18"/>
        <v>169.49041095890962</v>
      </c>
      <c r="F307" s="77">
        <f>IF('[1]Parametry kredytu'!$C$40=1,C307,C307*'[1]Parametry kredytu'!$H$19)</f>
        <v>1013.934855403354</v>
      </c>
    </row>
    <row r="308" spans="1:6" ht="16.5" thickBot="1" x14ac:dyDescent="0.3">
      <c r="A308" s="10">
        <f t="shared" si="19"/>
        <v>296</v>
      </c>
      <c r="B308" s="75">
        <f t="shared" si="17"/>
        <v>54888.888888890702</v>
      </c>
      <c r="C308" s="91">
        <f t="shared" si="16"/>
        <v>1011.3668188736738</v>
      </c>
      <c r="D308" s="73">
        <f>IF(A308&lt;='Parametry kredytu'!$D$15,$D$8/$D$10,0)</f>
        <v>844.44444444444446</v>
      </c>
      <c r="E308" s="76">
        <f t="shared" si="18"/>
        <v>166.92237442922925</v>
      </c>
      <c r="F308" s="77">
        <f>IF('[1]Parametry kredytu'!$C$40=1,C308,C308*'[1]Parametry kredytu'!$H$19)</f>
        <v>1011.3668188736738</v>
      </c>
    </row>
    <row r="309" spans="1:6" ht="16.5" thickBot="1" x14ac:dyDescent="0.3">
      <c r="A309" s="10">
        <f t="shared" si="19"/>
        <v>297</v>
      </c>
      <c r="B309" s="75">
        <f t="shared" si="17"/>
        <v>54044.444444446257</v>
      </c>
      <c r="C309" s="91">
        <f t="shared" si="16"/>
        <v>1008.7987823439934</v>
      </c>
      <c r="D309" s="73">
        <f>IF(A309&lt;='Parametry kredytu'!$D$15,$D$8/$D$10,0)</f>
        <v>844.44444444444446</v>
      </c>
      <c r="E309" s="76">
        <f t="shared" si="18"/>
        <v>164.35433789954888</v>
      </c>
      <c r="F309" s="77">
        <f>IF('[1]Parametry kredytu'!$C$40=1,C309,C309*'[1]Parametry kredytu'!$H$19)</f>
        <v>1008.7987823439934</v>
      </c>
    </row>
    <row r="310" spans="1:6" ht="16.5" thickBot="1" x14ac:dyDescent="0.3">
      <c r="A310" s="10">
        <f t="shared" si="19"/>
        <v>298</v>
      </c>
      <c r="B310" s="75">
        <f t="shared" si="17"/>
        <v>53200.000000001812</v>
      </c>
      <c r="C310" s="91">
        <f t="shared" si="16"/>
        <v>1006.230745814313</v>
      </c>
      <c r="D310" s="73">
        <f>IF(A310&lt;='Parametry kredytu'!$D$15,$D$8/$D$10,0)</f>
        <v>844.44444444444446</v>
      </c>
      <c r="E310" s="76">
        <f t="shared" si="18"/>
        <v>161.78630136986851</v>
      </c>
      <c r="F310" s="77">
        <f>IF('[1]Parametry kredytu'!$C$40=1,C310,C310*'[1]Parametry kredytu'!$H$19)</f>
        <v>1006.230745814313</v>
      </c>
    </row>
    <row r="311" spans="1:6" ht="16.5" thickBot="1" x14ac:dyDescent="0.3">
      <c r="A311" s="10">
        <f t="shared" si="19"/>
        <v>299</v>
      </c>
      <c r="B311" s="75">
        <f t="shared" si="17"/>
        <v>52355.555555557366</v>
      </c>
      <c r="C311" s="91">
        <f t="shared" si="16"/>
        <v>1003.6627092846326</v>
      </c>
      <c r="D311" s="73">
        <f>IF(A311&lt;='Parametry kredytu'!$D$15,$D$8/$D$10,0)</f>
        <v>844.44444444444446</v>
      </c>
      <c r="E311" s="76">
        <f t="shared" si="18"/>
        <v>159.21826484018814</v>
      </c>
      <c r="F311" s="77">
        <f>IF('[1]Parametry kredytu'!$C$40=1,C311,C311*'[1]Parametry kredytu'!$H$19)</f>
        <v>1003.6627092846326</v>
      </c>
    </row>
    <row r="312" spans="1:6" ht="16.5" thickBot="1" x14ac:dyDescent="0.3">
      <c r="A312" s="10">
        <f t="shared" si="19"/>
        <v>300</v>
      </c>
      <c r="B312" s="75">
        <f t="shared" si="17"/>
        <v>51511.111111112921</v>
      </c>
      <c r="C312" s="91">
        <f t="shared" si="16"/>
        <v>1001.0946727549522</v>
      </c>
      <c r="D312" s="73">
        <f>IF(A312&lt;='Parametry kredytu'!$D$15,$D$8/$D$10,0)</f>
        <v>844.44444444444446</v>
      </c>
      <c r="E312" s="76">
        <f t="shared" si="18"/>
        <v>156.65022831050777</v>
      </c>
      <c r="F312" s="77">
        <f>IF('[1]Parametry kredytu'!$C$40=1,C312,C312*'[1]Parametry kredytu'!$H$19)</f>
        <v>1001.0946727549522</v>
      </c>
    </row>
    <row r="313" spans="1:6" ht="16.5" thickBot="1" x14ac:dyDescent="0.3">
      <c r="A313" s="10">
        <f t="shared" si="19"/>
        <v>301</v>
      </c>
      <c r="B313" s="75">
        <f t="shared" si="17"/>
        <v>50666.666666668476</v>
      </c>
      <c r="C313" s="91">
        <f t="shared" si="16"/>
        <v>998.52663622527189</v>
      </c>
      <c r="D313" s="73">
        <f>IF(A313&lt;='Parametry kredytu'!$D$15,$D$8/$D$10,0)</f>
        <v>844.44444444444446</v>
      </c>
      <c r="E313" s="76">
        <f t="shared" si="18"/>
        <v>154.0821917808274</v>
      </c>
      <c r="F313" s="77">
        <f>IF('[1]Parametry kredytu'!$C$40=1,C313,C313*'[1]Parametry kredytu'!$H$19)</f>
        <v>998.52663622527189</v>
      </c>
    </row>
    <row r="314" spans="1:6" ht="16.5" thickBot="1" x14ac:dyDescent="0.3">
      <c r="A314" s="10">
        <f t="shared" si="19"/>
        <v>302</v>
      </c>
      <c r="B314" s="75">
        <f t="shared" si="17"/>
        <v>49822.222222224031</v>
      </c>
      <c r="C314" s="91">
        <f t="shared" si="16"/>
        <v>995.95859969559149</v>
      </c>
      <c r="D314" s="73">
        <f>IF(A314&lt;='Parametry kredytu'!$D$15,$D$8/$D$10,0)</f>
        <v>844.44444444444446</v>
      </c>
      <c r="E314" s="76">
        <f t="shared" si="18"/>
        <v>151.51415525114703</v>
      </c>
      <c r="F314" s="77">
        <f>IF('[1]Parametry kredytu'!$C$40=1,C314,C314*'[1]Parametry kredytu'!$H$19)</f>
        <v>995.95859969559149</v>
      </c>
    </row>
    <row r="315" spans="1:6" ht="16.5" thickBot="1" x14ac:dyDescent="0.3">
      <c r="A315" s="10">
        <f t="shared" si="19"/>
        <v>303</v>
      </c>
      <c r="B315" s="75">
        <f t="shared" si="17"/>
        <v>48977.777777779585</v>
      </c>
      <c r="C315" s="91">
        <f t="shared" si="16"/>
        <v>993.39056316591109</v>
      </c>
      <c r="D315" s="73">
        <f>IF(A315&lt;='Parametry kredytu'!$D$15,$D$8/$D$10,0)</f>
        <v>844.44444444444446</v>
      </c>
      <c r="E315" s="76">
        <f t="shared" si="18"/>
        <v>148.94611872146666</v>
      </c>
      <c r="F315" s="77">
        <f>IF('[1]Parametry kredytu'!$C$40=1,C315,C315*'[1]Parametry kredytu'!$H$19)</f>
        <v>993.39056316591109</v>
      </c>
    </row>
    <row r="316" spans="1:6" ht="16.5" thickBot="1" x14ac:dyDescent="0.3">
      <c r="A316" s="10">
        <f t="shared" si="19"/>
        <v>304</v>
      </c>
      <c r="B316" s="75">
        <f t="shared" si="17"/>
        <v>48133.33333333514</v>
      </c>
      <c r="C316" s="91">
        <f t="shared" si="16"/>
        <v>990.8225266362308</v>
      </c>
      <c r="D316" s="73">
        <f>IF(A316&lt;='Parametry kredytu'!$D$15,$D$8/$D$10,0)</f>
        <v>844.44444444444446</v>
      </c>
      <c r="E316" s="76">
        <f t="shared" si="18"/>
        <v>146.37808219178629</v>
      </c>
      <c r="F316" s="77">
        <f>IF('[1]Parametry kredytu'!$C$40=1,C316,C316*'[1]Parametry kredytu'!$H$19)</f>
        <v>990.8225266362308</v>
      </c>
    </row>
    <row r="317" spans="1:6" ht="16.5" thickBot="1" x14ac:dyDescent="0.3">
      <c r="A317" s="10">
        <f t="shared" si="19"/>
        <v>305</v>
      </c>
      <c r="B317" s="75">
        <f t="shared" si="17"/>
        <v>47288.888888890695</v>
      </c>
      <c r="C317" s="91">
        <f t="shared" si="16"/>
        <v>988.25449010655041</v>
      </c>
      <c r="D317" s="73">
        <f>IF(A317&lt;='Parametry kredytu'!$D$15,$D$8/$D$10,0)</f>
        <v>844.44444444444446</v>
      </c>
      <c r="E317" s="76">
        <f t="shared" si="18"/>
        <v>143.81004566210595</v>
      </c>
      <c r="F317" s="77">
        <f>IF('[1]Parametry kredytu'!$C$40=1,C317,C317*'[1]Parametry kredytu'!$H$19)</f>
        <v>988.25449010655041</v>
      </c>
    </row>
    <row r="318" spans="1:6" ht="16.5" thickBot="1" x14ac:dyDescent="0.3">
      <c r="A318" s="10">
        <f t="shared" si="19"/>
        <v>306</v>
      </c>
      <c r="B318" s="75">
        <f t="shared" si="17"/>
        <v>46444.44444444625</v>
      </c>
      <c r="C318" s="91">
        <f t="shared" si="16"/>
        <v>985.68645357687001</v>
      </c>
      <c r="D318" s="73">
        <f>IF(A318&lt;='Parametry kredytu'!$D$15,$D$8/$D$10,0)</f>
        <v>844.44444444444446</v>
      </c>
      <c r="E318" s="76">
        <f t="shared" si="18"/>
        <v>141.24200913242558</v>
      </c>
      <c r="F318" s="77">
        <f>IF('[1]Parametry kredytu'!$C$40=1,C318,C318*'[1]Parametry kredytu'!$H$19)</f>
        <v>985.68645357687001</v>
      </c>
    </row>
    <row r="319" spans="1:6" ht="16.5" thickBot="1" x14ac:dyDescent="0.3">
      <c r="A319" s="10">
        <f t="shared" si="19"/>
        <v>307</v>
      </c>
      <c r="B319" s="75">
        <f t="shared" si="17"/>
        <v>45600.000000001804</v>
      </c>
      <c r="C319" s="91">
        <f t="shared" si="16"/>
        <v>983.11841704718972</v>
      </c>
      <c r="D319" s="73">
        <f>IF(A319&lt;='Parametry kredytu'!$D$15,$D$8/$D$10,0)</f>
        <v>844.44444444444446</v>
      </c>
      <c r="E319" s="76">
        <f t="shared" si="18"/>
        <v>138.67397260274521</v>
      </c>
      <c r="F319" s="77">
        <f>IF('[1]Parametry kredytu'!$C$40=1,C319,C319*'[1]Parametry kredytu'!$H$19)</f>
        <v>983.11841704718972</v>
      </c>
    </row>
    <row r="320" spans="1:6" ht="16.5" thickBot="1" x14ac:dyDescent="0.3">
      <c r="A320" s="10">
        <f t="shared" si="19"/>
        <v>308</v>
      </c>
      <c r="B320" s="75">
        <f t="shared" si="17"/>
        <v>44755.555555557359</v>
      </c>
      <c r="C320" s="91">
        <f t="shared" si="16"/>
        <v>980.55038051750932</v>
      </c>
      <c r="D320" s="73">
        <f>IF(A320&lt;='Parametry kredytu'!$D$15,$D$8/$D$10,0)</f>
        <v>844.44444444444446</v>
      </c>
      <c r="E320" s="76">
        <f t="shared" si="18"/>
        <v>136.10593607306484</v>
      </c>
      <c r="F320" s="77">
        <f>IF('[1]Parametry kredytu'!$C$40=1,C320,C320*'[1]Parametry kredytu'!$H$19)</f>
        <v>980.55038051750932</v>
      </c>
    </row>
    <row r="321" spans="1:6" ht="16.5" thickBot="1" x14ac:dyDescent="0.3">
      <c r="A321" s="10">
        <f t="shared" si="19"/>
        <v>309</v>
      </c>
      <c r="B321" s="75">
        <f t="shared" si="17"/>
        <v>43911.111111112914</v>
      </c>
      <c r="C321" s="91">
        <f t="shared" si="16"/>
        <v>977.98234398782893</v>
      </c>
      <c r="D321" s="73">
        <f>IF(A321&lt;='Parametry kredytu'!$D$15,$D$8/$D$10,0)</f>
        <v>844.44444444444446</v>
      </c>
      <c r="E321" s="76">
        <f t="shared" si="18"/>
        <v>133.53789954338447</v>
      </c>
      <c r="F321" s="77">
        <f>IF('[1]Parametry kredytu'!$C$40=1,C321,C321*'[1]Parametry kredytu'!$H$19)</f>
        <v>977.98234398782893</v>
      </c>
    </row>
    <row r="322" spans="1:6" ht="16.5" thickBot="1" x14ac:dyDescent="0.3">
      <c r="A322" s="10">
        <f t="shared" si="19"/>
        <v>310</v>
      </c>
      <c r="B322" s="75">
        <f t="shared" si="17"/>
        <v>43066.666666668469</v>
      </c>
      <c r="C322" s="91">
        <f t="shared" si="16"/>
        <v>975.41430745814853</v>
      </c>
      <c r="D322" s="73">
        <f>IF(A322&lt;='Parametry kredytu'!$D$15,$D$8/$D$10,0)</f>
        <v>844.44444444444446</v>
      </c>
      <c r="E322" s="76">
        <f t="shared" si="18"/>
        <v>130.9698630137041</v>
      </c>
      <c r="F322" s="77">
        <f>IF('[1]Parametry kredytu'!$C$40=1,C322,C322*'[1]Parametry kredytu'!$H$19)</f>
        <v>975.41430745814853</v>
      </c>
    </row>
    <row r="323" spans="1:6" ht="16.5" thickBot="1" x14ac:dyDescent="0.3">
      <c r="A323" s="10">
        <f t="shared" si="19"/>
        <v>311</v>
      </c>
      <c r="B323" s="75">
        <f t="shared" si="17"/>
        <v>42222.222222224023</v>
      </c>
      <c r="C323" s="91">
        <f t="shared" si="16"/>
        <v>972.84627092846813</v>
      </c>
      <c r="D323" s="73">
        <f>IF(A323&lt;='Parametry kredytu'!$D$15,$D$8/$D$10,0)</f>
        <v>844.44444444444446</v>
      </c>
      <c r="E323" s="76">
        <f t="shared" si="18"/>
        <v>128.40182648402373</v>
      </c>
      <c r="F323" s="77">
        <f>IF('[1]Parametry kredytu'!$C$40=1,C323,C323*'[1]Parametry kredytu'!$H$19)</f>
        <v>972.84627092846813</v>
      </c>
    </row>
    <row r="324" spans="1:6" ht="16.5" thickBot="1" x14ac:dyDescent="0.3">
      <c r="A324" s="10">
        <f t="shared" si="19"/>
        <v>312</v>
      </c>
      <c r="B324" s="75">
        <f t="shared" si="17"/>
        <v>41377.777777779578</v>
      </c>
      <c r="C324" s="91">
        <f t="shared" si="16"/>
        <v>970.27823439878784</v>
      </c>
      <c r="D324" s="73">
        <f>IF(A324&lt;='Parametry kredytu'!$D$15,$D$8/$D$10,0)</f>
        <v>844.44444444444446</v>
      </c>
      <c r="E324" s="76">
        <f t="shared" si="18"/>
        <v>125.83378995434336</v>
      </c>
      <c r="F324" s="77">
        <f>IF('[1]Parametry kredytu'!$C$40=1,C324,C324*'[1]Parametry kredytu'!$H$19)</f>
        <v>970.27823439878784</v>
      </c>
    </row>
    <row r="325" spans="1:6" ht="16.5" thickBot="1" x14ac:dyDescent="0.3">
      <c r="A325" s="10">
        <f t="shared" si="19"/>
        <v>313</v>
      </c>
      <c r="B325" s="75">
        <f t="shared" si="17"/>
        <v>40533.333333335133</v>
      </c>
      <c r="C325" s="91">
        <f t="shared" si="16"/>
        <v>967.71019786910745</v>
      </c>
      <c r="D325" s="73">
        <f>IF(A325&lt;='Parametry kredytu'!$D$15,$D$8/$D$10,0)</f>
        <v>844.44444444444446</v>
      </c>
      <c r="E325" s="76">
        <f t="shared" si="18"/>
        <v>123.26575342466299</v>
      </c>
      <c r="F325" s="77">
        <f>IF('[1]Parametry kredytu'!$C$40=1,C325,C325*'[1]Parametry kredytu'!$H$19)</f>
        <v>967.71019786910745</v>
      </c>
    </row>
    <row r="326" spans="1:6" ht="16.5" thickBot="1" x14ac:dyDescent="0.3">
      <c r="A326" s="10">
        <f t="shared" si="19"/>
        <v>314</v>
      </c>
      <c r="B326" s="75">
        <f t="shared" si="17"/>
        <v>39688.888888890688</v>
      </c>
      <c r="C326" s="91">
        <f t="shared" si="16"/>
        <v>965.14216133942705</v>
      </c>
      <c r="D326" s="73">
        <f>IF(A326&lt;='Parametry kredytu'!$D$15,$D$8/$D$10,0)</f>
        <v>844.44444444444446</v>
      </c>
      <c r="E326" s="76">
        <f t="shared" si="18"/>
        <v>120.69771689498263</v>
      </c>
      <c r="F326" s="77">
        <f>IF('[1]Parametry kredytu'!$C$40=1,C326,C326*'[1]Parametry kredytu'!$H$19)</f>
        <v>965.14216133942705</v>
      </c>
    </row>
    <row r="327" spans="1:6" ht="16.5" thickBot="1" x14ac:dyDescent="0.3">
      <c r="A327" s="10">
        <f t="shared" si="19"/>
        <v>315</v>
      </c>
      <c r="B327" s="75">
        <f t="shared" si="17"/>
        <v>38844.444444446242</v>
      </c>
      <c r="C327" s="91">
        <f t="shared" si="16"/>
        <v>962.57412480974676</v>
      </c>
      <c r="D327" s="73">
        <f>IF(A327&lt;='Parametry kredytu'!$D$15,$D$8/$D$10,0)</f>
        <v>844.44444444444446</v>
      </c>
      <c r="E327" s="76">
        <f t="shared" si="18"/>
        <v>118.12968036530226</v>
      </c>
      <c r="F327" s="77">
        <f>IF('[1]Parametry kredytu'!$C$40=1,C327,C327*'[1]Parametry kredytu'!$H$19)</f>
        <v>962.57412480974676</v>
      </c>
    </row>
    <row r="328" spans="1:6" ht="16.5" thickBot="1" x14ac:dyDescent="0.3">
      <c r="A328" s="10">
        <f t="shared" si="19"/>
        <v>316</v>
      </c>
      <c r="B328" s="75">
        <f t="shared" si="17"/>
        <v>38000.000000001797</v>
      </c>
      <c r="C328" s="91">
        <f t="shared" si="16"/>
        <v>960.00608828006636</v>
      </c>
      <c r="D328" s="73">
        <f>IF(A328&lt;='Parametry kredytu'!$D$15,$D$8/$D$10,0)</f>
        <v>844.44444444444446</v>
      </c>
      <c r="E328" s="76">
        <f t="shared" si="18"/>
        <v>115.56164383562189</v>
      </c>
      <c r="F328" s="77">
        <f>IF('[1]Parametry kredytu'!$C$40=1,C328,C328*'[1]Parametry kredytu'!$H$19)</f>
        <v>960.00608828006636</v>
      </c>
    </row>
    <row r="329" spans="1:6" ht="16.5" thickBot="1" x14ac:dyDescent="0.3">
      <c r="A329" s="10">
        <f t="shared" si="19"/>
        <v>317</v>
      </c>
      <c r="B329" s="75">
        <f t="shared" si="17"/>
        <v>37155.555555557352</v>
      </c>
      <c r="C329" s="91">
        <f t="shared" si="16"/>
        <v>957.43805175038597</v>
      </c>
      <c r="D329" s="73">
        <f>IF(A329&lt;='Parametry kredytu'!$D$15,$D$8/$D$10,0)</f>
        <v>844.44444444444446</v>
      </c>
      <c r="E329" s="76">
        <f t="shared" si="18"/>
        <v>112.99360730594152</v>
      </c>
      <c r="F329" s="77">
        <f>IF('[1]Parametry kredytu'!$C$40=1,C329,C329*'[1]Parametry kredytu'!$H$19)</f>
        <v>957.43805175038597</v>
      </c>
    </row>
    <row r="330" spans="1:6" ht="16.5" thickBot="1" x14ac:dyDescent="0.3">
      <c r="A330" s="10">
        <f t="shared" si="19"/>
        <v>318</v>
      </c>
      <c r="B330" s="75">
        <f t="shared" si="17"/>
        <v>36311.111111112907</v>
      </c>
      <c r="C330" s="91">
        <f t="shared" si="16"/>
        <v>954.87001522070568</v>
      </c>
      <c r="D330" s="73">
        <f>IF(A330&lt;='Parametry kredytu'!$D$15,$D$8/$D$10,0)</f>
        <v>844.44444444444446</v>
      </c>
      <c r="E330" s="76">
        <f t="shared" si="18"/>
        <v>110.42557077626117</v>
      </c>
      <c r="F330" s="77">
        <f>IF('[1]Parametry kredytu'!$C$40=1,C330,C330*'[1]Parametry kredytu'!$H$19)</f>
        <v>954.87001522070568</v>
      </c>
    </row>
    <row r="331" spans="1:6" ht="16.5" thickBot="1" x14ac:dyDescent="0.3">
      <c r="A331" s="10">
        <f t="shared" si="19"/>
        <v>319</v>
      </c>
      <c r="B331" s="75">
        <f t="shared" si="17"/>
        <v>35466.666666668461</v>
      </c>
      <c r="C331" s="91">
        <f t="shared" si="16"/>
        <v>952.30197869102528</v>
      </c>
      <c r="D331" s="73">
        <f>IF(A331&lt;='Parametry kredytu'!$D$15,$D$8/$D$10,0)</f>
        <v>844.44444444444446</v>
      </c>
      <c r="E331" s="76">
        <f t="shared" si="18"/>
        <v>107.8575342465808</v>
      </c>
      <c r="F331" s="77">
        <f>IF('[1]Parametry kredytu'!$C$40=1,C331,C331*'[1]Parametry kredytu'!$H$19)</f>
        <v>952.30197869102528</v>
      </c>
    </row>
    <row r="332" spans="1:6" ht="16.5" thickBot="1" x14ac:dyDescent="0.3">
      <c r="A332" s="10">
        <f t="shared" si="19"/>
        <v>320</v>
      </c>
      <c r="B332" s="75">
        <f t="shared" si="17"/>
        <v>34622.222222224016</v>
      </c>
      <c r="C332" s="91">
        <f t="shared" si="16"/>
        <v>949.73394216134488</v>
      </c>
      <c r="D332" s="73">
        <f>IF(A332&lt;='Parametry kredytu'!$D$15,$D$8/$D$10,0)</f>
        <v>844.44444444444446</v>
      </c>
      <c r="E332" s="76">
        <f t="shared" si="18"/>
        <v>105.28949771690041</v>
      </c>
      <c r="F332" s="77">
        <f>IF('[1]Parametry kredytu'!$C$40=1,C332,C332*'[1]Parametry kredytu'!$H$19)</f>
        <v>949.73394216134488</v>
      </c>
    </row>
    <row r="333" spans="1:6" ht="16.5" thickBot="1" x14ac:dyDescent="0.3">
      <c r="A333" s="10">
        <f t="shared" si="19"/>
        <v>321</v>
      </c>
      <c r="B333" s="75">
        <f t="shared" si="17"/>
        <v>33777.777777779571</v>
      </c>
      <c r="C333" s="91">
        <f t="shared" si="16"/>
        <v>947.16590563166449</v>
      </c>
      <c r="D333" s="73">
        <f>IF(A333&lt;='Parametry kredytu'!$D$15,$D$8/$D$10,0)</f>
        <v>844.44444444444446</v>
      </c>
      <c r="E333" s="76">
        <f t="shared" si="18"/>
        <v>102.72146118722004</v>
      </c>
      <c r="F333" s="77">
        <f>IF('[1]Parametry kredytu'!$C$40=1,C333,C333*'[1]Parametry kredytu'!$H$19)</f>
        <v>947.16590563166449</v>
      </c>
    </row>
    <row r="334" spans="1:6" ht="16.5" thickBot="1" x14ac:dyDescent="0.3">
      <c r="A334" s="10">
        <f t="shared" si="19"/>
        <v>322</v>
      </c>
      <c r="B334" s="75">
        <f t="shared" si="17"/>
        <v>32933.333333335126</v>
      </c>
      <c r="C334" s="91">
        <f t="shared" ref="C334:C397" si="20">D334+E334</f>
        <v>944.5978691019842</v>
      </c>
      <c r="D334" s="73">
        <f>IF(A334&lt;='Parametry kredytu'!$D$15,$D$8/$D$10,0)</f>
        <v>844.44444444444446</v>
      </c>
      <c r="E334" s="76">
        <f t="shared" si="18"/>
        <v>100.1534246575397</v>
      </c>
      <c r="F334" s="77">
        <f>IF('[1]Parametry kredytu'!$C$40=1,C334,C334*'[1]Parametry kredytu'!$H$19)</f>
        <v>944.5978691019842</v>
      </c>
    </row>
    <row r="335" spans="1:6" ht="16.5" thickBot="1" x14ac:dyDescent="0.3">
      <c r="A335" s="10">
        <f t="shared" si="19"/>
        <v>323</v>
      </c>
      <c r="B335" s="75">
        <f t="shared" ref="B335:B398" si="21">B334-D334</f>
        <v>32088.88888889068</v>
      </c>
      <c r="C335" s="91">
        <f t="shared" si="20"/>
        <v>942.0298325723038</v>
      </c>
      <c r="D335" s="73">
        <f>IF(A335&lt;='Parametry kredytu'!$D$15,$D$8/$D$10,0)</f>
        <v>844.44444444444446</v>
      </c>
      <c r="E335" s="76">
        <f t="shared" ref="E335:E398" si="22">IF(E334=0,0,B335*$D$9*(30/365))</f>
        <v>97.585388127859318</v>
      </c>
      <c r="F335" s="77">
        <f>IF('[1]Parametry kredytu'!$C$40=1,C335,C335*'[1]Parametry kredytu'!$H$19)</f>
        <v>942.0298325723038</v>
      </c>
    </row>
    <row r="336" spans="1:6" ht="16.5" thickBot="1" x14ac:dyDescent="0.3">
      <c r="A336" s="10">
        <f t="shared" ref="A336:A399" si="23">A335+1</f>
        <v>324</v>
      </c>
      <c r="B336" s="75">
        <f t="shared" si="21"/>
        <v>31244.444444446235</v>
      </c>
      <c r="C336" s="91">
        <f t="shared" si="20"/>
        <v>939.4617960426234</v>
      </c>
      <c r="D336" s="73">
        <f>IF(A336&lt;='Parametry kredytu'!$D$15,$D$8/$D$10,0)</f>
        <v>844.44444444444446</v>
      </c>
      <c r="E336" s="76">
        <f t="shared" si="22"/>
        <v>95.017351598178948</v>
      </c>
      <c r="F336" s="77">
        <f>IF('[1]Parametry kredytu'!$C$40=1,C336,C336*'[1]Parametry kredytu'!$H$19)</f>
        <v>939.4617960426234</v>
      </c>
    </row>
    <row r="337" spans="1:6" ht="16.5" thickBot="1" x14ac:dyDescent="0.3">
      <c r="A337" s="10">
        <f t="shared" si="23"/>
        <v>325</v>
      </c>
      <c r="B337" s="75">
        <f t="shared" si="21"/>
        <v>30400.00000000179</v>
      </c>
      <c r="C337" s="91">
        <f t="shared" si="20"/>
        <v>936.89375951294301</v>
      </c>
      <c r="D337" s="73">
        <f>IF(A337&lt;='Parametry kredytu'!$D$15,$D$8/$D$10,0)</f>
        <v>844.44444444444446</v>
      </c>
      <c r="E337" s="76">
        <f t="shared" si="22"/>
        <v>92.449315068498578</v>
      </c>
      <c r="F337" s="77">
        <f>IF('[1]Parametry kredytu'!$C$40=1,C337,C337*'[1]Parametry kredytu'!$H$19)</f>
        <v>936.89375951294301</v>
      </c>
    </row>
    <row r="338" spans="1:6" ht="16.5" thickBot="1" x14ac:dyDescent="0.3">
      <c r="A338" s="10">
        <f t="shared" si="23"/>
        <v>326</v>
      </c>
      <c r="B338" s="75">
        <f t="shared" si="21"/>
        <v>29555.555555557345</v>
      </c>
      <c r="C338" s="91">
        <f t="shared" si="20"/>
        <v>934.32572298326272</v>
      </c>
      <c r="D338" s="73">
        <f>IF(A338&lt;='Parametry kredytu'!$D$15,$D$8/$D$10,0)</f>
        <v>844.44444444444446</v>
      </c>
      <c r="E338" s="76">
        <f t="shared" si="22"/>
        <v>89.881278538818208</v>
      </c>
      <c r="F338" s="77">
        <f>IF('[1]Parametry kredytu'!$C$40=1,C338,C338*'[1]Parametry kredytu'!$H$19)</f>
        <v>934.32572298326272</v>
      </c>
    </row>
    <row r="339" spans="1:6" ht="16.5" thickBot="1" x14ac:dyDescent="0.3">
      <c r="A339" s="10">
        <f t="shared" si="23"/>
        <v>327</v>
      </c>
      <c r="B339" s="75">
        <f t="shared" si="21"/>
        <v>28711.111111112899</v>
      </c>
      <c r="C339" s="91">
        <f t="shared" si="20"/>
        <v>931.75768645358232</v>
      </c>
      <c r="D339" s="73">
        <f>IF(A339&lt;='Parametry kredytu'!$D$15,$D$8/$D$10,0)</f>
        <v>844.44444444444446</v>
      </c>
      <c r="E339" s="76">
        <f t="shared" si="22"/>
        <v>87.313242009137852</v>
      </c>
      <c r="F339" s="77">
        <f>IF('[1]Parametry kredytu'!$C$40=1,C339,C339*'[1]Parametry kredytu'!$H$19)</f>
        <v>931.75768645358232</v>
      </c>
    </row>
    <row r="340" spans="1:6" ht="16.5" thickBot="1" x14ac:dyDescent="0.3">
      <c r="A340" s="10">
        <f t="shared" si="23"/>
        <v>328</v>
      </c>
      <c r="B340" s="75">
        <f t="shared" si="21"/>
        <v>27866.666666668454</v>
      </c>
      <c r="C340" s="91">
        <f t="shared" si="20"/>
        <v>929.18964992390192</v>
      </c>
      <c r="D340" s="73">
        <f>IF(A340&lt;='Parametry kredytu'!$D$15,$D$8/$D$10,0)</f>
        <v>844.44444444444446</v>
      </c>
      <c r="E340" s="76">
        <f t="shared" si="22"/>
        <v>84.745205479457482</v>
      </c>
      <c r="F340" s="77">
        <f>IF('[1]Parametry kredytu'!$C$40=1,C340,C340*'[1]Parametry kredytu'!$H$19)</f>
        <v>929.18964992390192</v>
      </c>
    </row>
    <row r="341" spans="1:6" ht="16.5" thickBot="1" x14ac:dyDescent="0.3">
      <c r="A341" s="10">
        <f t="shared" si="23"/>
        <v>329</v>
      </c>
      <c r="B341" s="75">
        <f t="shared" si="21"/>
        <v>27022.222222224009</v>
      </c>
      <c r="C341" s="91">
        <f t="shared" si="20"/>
        <v>926.62161339422153</v>
      </c>
      <c r="D341" s="73">
        <f>IF(A341&lt;='Parametry kredytu'!$D$15,$D$8/$D$10,0)</f>
        <v>844.44444444444446</v>
      </c>
      <c r="E341" s="76">
        <f t="shared" si="22"/>
        <v>82.177168949777112</v>
      </c>
      <c r="F341" s="77">
        <f>IF('[1]Parametry kredytu'!$C$40=1,C341,C341*'[1]Parametry kredytu'!$H$19)</f>
        <v>926.62161339422153</v>
      </c>
    </row>
    <row r="342" spans="1:6" ht="16.5" thickBot="1" x14ac:dyDescent="0.3">
      <c r="A342" s="10">
        <f t="shared" si="23"/>
        <v>330</v>
      </c>
      <c r="B342" s="75">
        <f t="shared" si="21"/>
        <v>26177.777777779564</v>
      </c>
      <c r="C342" s="91">
        <f t="shared" si="20"/>
        <v>924.05357686454124</v>
      </c>
      <c r="D342" s="73">
        <f>IF(A342&lt;='Parametry kredytu'!$D$15,$D$8/$D$10,0)</f>
        <v>844.44444444444446</v>
      </c>
      <c r="E342" s="76">
        <f t="shared" si="22"/>
        <v>79.609132420096742</v>
      </c>
      <c r="F342" s="77">
        <f>IF('[1]Parametry kredytu'!$C$40=1,C342,C342*'[1]Parametry kredytu'!$H$19)</f>
        <v>924.05357686454124</v>
      </c>
    </row>
    <row r="343" spans="1:6" ht="16.5" thickBot="1" x14ac:dyDescent="0.3">
      <c r="A343" s="10">
        <f t="shared" si="23"/>
        <v>331</v>
      </c>
      <c r="B343" s="75">
        <f t="shared" si="21"/>
        <v>25333.333333335118</v>
      </c>
      <c r="C343" s="91">
        <f t="shared" si="20"/>
        <v>921.48554033486084</v>
      </c>
      <c r="D343" s="73">
        <f>IF(A343&lt;='Parametry kredytu'!$D$15,$D$8/$D$10,0)</f>
        <v>844.44444444444446</v>
      </c>
      <c r="E343" s="76">
        <f t="shared" si="22"/>
        <v>77.041095890416372</v>
      </c>
      <c r="F343" s="77">
        <f>IF('[1]Parametry kredytu'!$C$40=1,C343,C343*'[1]Parametry kredytu'!$H$19)</f>
        <v>921.48554033486084</v>
      </c>
    </row>
    <row r="344" spans="1:6" ht="16.5" thickBot="1" x14ac:dyDescent="0.3">
      <c r="A344" s="10">
        <f t="shared" si="23"/>
        <v>332</v>
      </c>
      <c r="B344" s="75">
        <f t="shared" si="21"/>
        <v>24488.888888890673</v>
      </c>
      <c r="C344" s="91">
        <f t="shared" si="20"/>
        <v>918.91750380518044</v>
      </c>
      <c r="D344" s="73">
        <f>IF(A344&lt;='Parametry kredytu'!$D$15,$D$8/$D$10,0)</f>
        <v>844.44444444444446</v>
      </c>
      <c r="E344" s="76">
        <f t="shared" si="22"/>
        <v>74.473059360736016</v>
      </c>
      <c r="F344" s="77">
        <f>IF('[1]Parametry kredytu'!$C$40=1,C344,C344*'[1]Parametry kredytu'!$H$19)</f>
        <v>918.91750380518044</v>
      </c>
    </row>
    <row r="345" spans="1:6" ht="16.5" thickBot="1" x14ac:dyDescent="0.3">
      <c r="A345" s="10">
        <f t="shared" si="23"/>
        <v>333</v>
      </c>
      <c r="B345" s="75">
        <f t="shared" si="21"/>
        <v>23644.444444446228</v>
      </c>
      <c r="C345" s="91">
        <f t="shared" si="20"/>
        <v>916.34946727550005</v>
      </c>
      <c r="D345" s="73">
        <f>IF(A345&lt;='Parametry kredytu'!$D$15,$D$8/$D$10,0)</f>
        <v>844.44444444444446</v>
      </c>
      <c r="E345" s="76">
        <f t="shared" si="22"/>
        <v>71.905022831055646</v>
      </c>
      <c r="F345" s="77">
        <f>IF('[1]Parametry kredytu'!$C$40=1,C345,C345*'[1]Parametry kredytu'!$H$19)</f>
        <v>916.34946727550005</v>
      </c>
    </row>
    <row r="346" spans="1:6" ht="16.5" thickBot="1" x14ac:dyDescent="0.3">
      <c r="A346" s="10">
        <f t="shared" si="23"/>
        <v>334</v>
      </c>
      <c r="B346" s="75">
        <f t="shared" si="21"/>
        <v>22800.000000001783</v>
      </c>
      <c r="C346" s="91">
        <f t="shared" si="20"/>
        <v>913.78143074581976</v>
      </c>
      <c r="D346" s="73">
        <f>IF(A346&lt;='Parametry kredytu'!$D$15,$D$8/$D$10,0)</f>
        <v>844.44444444444446</v>
      </c>
      <c r="E346" s="76">
        <f t="shared" si="22"/>
        <v>69.336986301375276</v>
      </c>
      <c r="F346" s="77">
        <f>IF('[1]Parametry kredytu'!$C$40=1,C346,C346*'[1]Parametry kredytu'!$H$19)</f>
        <v>913.78143074581976</v>
      </c>
    </row>
    <row r="347" spans="1:6" ht="16.5" thickBot="1" x14ac:dyDescent="0.3">
      <c r="A347" s="10">
        <f t="shared" si="23"/>
        <v>335</v>
      </c>
      <c r="B347" s="75">
        <f t="shared" si="21"/>
        <v>21955.555555557337</v>
      </c>
      <c r="C347" s="91">
        <f t="shared" si="20"/>
        <v>911.21339421613936</v>
      </c>
      <c r="D347" s="73">
        <f>IF(A347&lt;='Parametry kredytu'!$D$15,$D$8/$D$10,0)</f>
        <v>844.44444444444446</v>
      </c>
      <c r="E347" s="76">
        <f t="shared" si="22"/>
        <v>66.768949771694906</v>
      </c>
      <c r="F347" s="77">
        <f>IF('[1]Parametry kredytu'!$C$40=1,C347,C347*'[1]Parametry kredytu'!$H$19)</f>
        <v>911.21339421613936</v>
      </c>
    </row>
    <row r="348" spans="1:6" ht="16.5" thickBot="1" x14ac:dyDescent="0.3">
      <c r="A348" s="10">
        <f t="shared" si="23"/>
        <v>336</v>
      </c>
      <c r="B348" s="75">
        <f t="shared" si="21"/>
        <v>21111.111111112892</v>
      </c>
      <c r="C348" s="91">
        <f t="shared" si="20"/>
        <v>908.64535768645896</v>
      </c>
      <c r="D348" s="73">
        <f>IF(A348&lt;='Parametry kredytu'!$D$15,$D$8/$D$10,0)</f>
        <v>844.44444444444446</v>
      </c>
      <c r="E348" s="76">
        <f t="shared" si="22"/>
        <v>64.200913242014551</v>
      </c>
      <c r="F348" s="77">
        <f>IF('[1]Parametry kredytu'!$C$40=1,C348,C348*'[1]Parametry kredytu'!$H$19)</f>
        <v>908.64535768645896</v>
      </c>
    </row>
    <row r="349" spans="1:6" ht="16.5" thickBot="1" x14ac:dyDescent="0.3">
      <c r="A349" s="10">
        <f t="shared" si="23"/>
        <v>337</v>
      </c>
      <c r="B349" s="75">
        <f t="shared" si="21"/>
        <v>20266.666666668447</v>
      </c>
      <c r="C349" s="91">
        <f t="shared" si="20"/>
        <v>906.07732115677868</v>
      </c>
      <c r="D349" s="73">
        <f>IF(A349&lt;='Parametry kredytu'!$D$15,$D$8/$D$10,0)</f>
        <v>844.44444444444446</v>
      </c>
      <c r="E349" s="76">
        <f t="shared" si="22"/>
        <v>61.632876712334173</v>
      </c>
      <c r="F349" s="77">
        <f>IF('[1]Parametry kredytu'!$C$40=1,C349,C349*'[1]Parametry kredytu'!$H$19)</f>
        <v>906.07732115677868</v>
      </c>
    </row>
    <row r="350" spans="1:6" ht="16.5" thickBot="1" x14ac:dyDescent="0.3">
      <c r="A350" s="10">
        <f t="shared" si="23"/>
        <v>338</v>
      </c>
      <c r="B350" s="75">
        <f t="shared" si="21"/>
        <v>19422.222222224002</v>
      </c>
      <c r="C350" s="91">
        <f t="shared" si="20"/>
        <v>903.50928462709828</v>
      </c>
      <c r="D350" s="73">
        <f>IF(A350&lt;='Parametry kredytu'!$D$15,$D$8/$D$10,0)</f>
        <v>844.44444444444446</v>
      </c>
      <c r="E350" s="76">
        <f t="shared" si="22"/>
        <v>59.064840182653803</v>
      </c>
      <c r="F350" s="77">
        <f>IF('[1]Parametry kredytu'!$C$40=1,C350,C350*'[1]Parametry kredytu'!$H$19)</f>
        <v>903.50928462709828</v>
      </c>
    </row>
    <row r="351" spans="1:6" ht="16.5" thickBot="1" x14ac:dyDescent="0.3">
      <c r="A351" s="10">
        <f t="shared" si="23"/>
        <v>339</v>
      </c>
      <c r="B351" s="75">
        <f t="shared" si="21"/>
        <v>18577.777777779556</v>
      </c>
      <c r="C351" s="91">
        <f t="shared" si="20"/>
        <v>900.94124809741788</v>
      </c>
      <c r="D351" s="73">
        <f>IF(A351&lt;='Parametry kredytu'!$D$15,$D$8/$D$10,0)</f>
        <v>844.44444444444446</v>
      </c>
      <c r="E351" s="76">
        <f t="shared" si="22"/>
        <v>56.496803652973441</v>
      </c>
      <c r="F351" s="77">
        <f>IF('[1]Parametry kredytu'!$C$40=1,C351,C351*'[1]Parametry kredytu'!$H$19)</f>
        <v>900.94124809741788</v>
      </c>
    </row>
    <row r="352" spans="1:6" ht="16.5" thickBot="1" x14ac:dyDescent="0.3">
      <c r="A352" s="10">
        <f t="shared" si="23"/>
        <v>340</v>
      </c>
      <c r="B352" s="75">
        <f t="shared" si="21"/>
        <v>17733.333333335111</v>
      </c>
      <c r="C352" s="91">
        <f t="shared" si="20"/>
        <v>898.37321156773748</v>
      </c>
      <c r="D352" s="73">
        <f>IF(A352&lt;='Parametry kredytu'!$D$15,$D$8/$D$10,0)</f>
        <v>844.44444444444446</v>
      </c>
      <c r="E352" s="76">
        <f t="shared" si="22"/>
        <v>53.928767123293071</v>
      </c>
      <c r="F352" s="77">
        <f>IF('[1]Parametry kredytu'!$C$40=1,C352,C352*'[1]Parametry kredytu'!$H$19)</f>
        <v>898.37321156773748</v>
      </c>
    </row>
    <row r="353" spans="1:6" ht="16.5" thickBot="1" x14ac:dyDescent="0.3">
      <c r="A353" s="10">
        <f t="shared" si="23"/>
        <v>341</v>
      </c>
      <c r="B353" s="75">
        <f t="shared" si="21"/>
        <v>16888.888888890666</v>
      </c>
      <c r="C353" s="91">
        <f t="shared" si="20"/>
        <v>895.8051750380572</v>
      </c>
      <c r="D353" s="73">
        <f>IF(A353&lt;='Parametry kredytu'!$D$15,$D$8/$D$10,0)</f>
        <v>844.44444444444446</v>
      </c>
      <c r="E353" s="76">
        <f t="shared" si="22"/>
        <v>51.360730593612708</v>
      </c>
      <c r="F353" s="77">
        <f>IF('[1]Parametry kredytu'!$C$40=1,C353,C353*'[1]Parametry kredytu'!$H$19)</f>
        <v>895.8051750380572</v>
      </c>
    </row>
    <row r="354" spans="1:6" ht="16.5" thickBot="1" x14ac:dyDescent="0.3">
      <c r="A354" s="10">
        <f t="shared" si="23"/>
        <v>342</v>
      </c>
      <c r="B354" s="75">
        <f t="shared" si="21"/>
        <v>16044.444444446221</v>
      </c>
      <c r="C354" s="91">
        <f t="shared" si="20"/>
        <v>893.2371385083768</v>
      </c>
      <c r="D354" s="73">
        <f>IF(A354&lt;='Parametry kredytu'!$D$15,$D$8/$D$10,0)</f>
        <v>844.44444444444446</v>
      </c>
      <c r="E354" s="76">
        <f t="shared" si="22"/>
        <v>48.792694063932338</v>
      </c>
      <c r="F354" s="77">
        <f>IF('[1]Parametry kredytu'!$C$40=1,C354,C354*'[1]Parametry kredytu'!$H$19)</f>
        <v>893.2371385083768</v>
      </c>
    </row>
    <row r="355" spans="1:6" ht="16.5" thickBot="1" x14ac:dyDescent="0.3">
      <c r="A355" s="10">
        <f t="shared" si="23"/>
        <v>343</v>
      </c>
      <c r="B355" s="75">
        <f t="shared" si="21"/>
        <v>15200.000000001775</v>
      </c>
      <c r="C355" s="91">
        <f t="shared" si="20"/>
        <v>890.6691019786964</v>
      </c>
      <c r="D355" s="73">
        <f>IF(A355&lt;='Parametry kredytu'!$D$15,$D$8/$D$10,0)</f>
        <v>844.44444444444446</v>
      </c>
      <c r="E355" s="76">
        <f t="shared" si="22"/>
        <v>46.224657534251975</v>
      </c>
      <c r="F355" s="77">
        <f>IF('[1]Parametry kredytu'!$C$40=1,C355,C355*'[1]Parametry kredytu'!$H$19)</f>
        <v>890.6691019786964</v>
      </c>
    </row>
    <row r="356" spans="1:6" ht="16.5" thickBot="1" x14ac:dyDescent="0.3">
      <c r="A356" s="10">
        <f t="shared" si="23"/>
        <v>344</v>
      </c>
      <c r="B356" s="75">
        <f t="shared" si="21"/>
        <v>14355.55555555733</v>
      </c>
      <c r="C356" s="91">
        <f t="shared" si="20"/>
        <v>888.10106544901601</v>
      </c>
      <c r="D356" s="73">
        <f>IF(A356&lt;='Parametry kredytu'!$D$15,$D$8/$D$10,0)</f>
        <v>844.44444444444446</v>
      </c>
      <c r="E356" s="76">
        <f t="shared" si="22"/>
        <v>43.656621004571598</v>
      </c>
      <c r="F356" s="77">
        <f>IF('[1]Parametry kredytu'!$C$40=1,C356,C356*'[1]Parametry kredytu'!$H$19)</f>
        <v>888.10106544901601</v>
      </c>
    </row>
    <row r="357" spans="1:6" ht="16.5" thickBot="1" x14ac:dyDescent="0.3">
      <c r="A357" s="10">
        <f t="shared" si="23"/>
        <v>345</v>
      </c>
      <c r="B357" s="75">
        <f t="shared" si="21"/>
        <v>13511.111111112885</v>
      </c>
      <c r="C357" s="91">
        <f t="shared" si="20"/>
        <v>885.53302891933572</v>
      </c>
      <c r="D357" s="73">
        <f>IF(A357&lt;='Parametry kredytu'!$D$15,$D$8/$D$10,0)</f>
        <v>844.44444444444446</v>
      </c>
      <c r="E357" s="76">
        <f t="shared" si="22"/>
        <v>41.088584474891235</v>
      </c>
      <c r="F357" s="77">
        <f>IF('[1]Parametry kredytu'!$C$40=1,C357,C357*'[1]Parametry kredytu'!$H$19)</f>
        <v>885.53302891933572</v>
      </c>
    </row>
    <row r="358" spans="1:6" ht="16.5" thickBot="1" x14ac:dyDescent="0.3">
      <c r="A358" s="10">
        <f t="shared" si="23"/>
        <v>346</v>
      </c>
      <c r="B358" s="75">
        <f t="shared" si="21"/>
        <v>12666.66666666844</v>
      </c>
      <c r="C358" s="91">
        <f t="shared" si="20"/>
        <v>882.96499238965532</v>
      </c>
      <c r="D358" s="73">
        <f>IF(A358&lt;='Parametry kredytu'!$D$15,$D$8/$D$10,0)</f>
        <v>844.44444444444446</v>
      </c>
      <c r="E358" s="76">
        <f t="shared" si="22"/>
        <v>38.520547945210865</v>
      </c>
      <c r="F358" s="77">
        <f>IF('[1]Parametry kredytu'!$C$40=1,C358,C358*'[1]Parametry kredytu'!$H$19)</f>
        <v>882.96499238965532</v>
      </c>
    </row>
    <row r="359" spans="1:6" ht="16.5" thickBot="1" x14ac:dyDescent="0.3">
      <c r="A359" s="10">
        <f t="shared" si="23"/>
        <v>347</v>
      </c>
      <c r="B359" s="75">
        <f t="shared" si="21"/>
        <v>11822.222222223994</v>
      </c>
      <c r="C359" s="91">
        <f t="shared" si="20"/>
        <v>880.39695585997492</v>
      </c>
      <c r="D359" s="73">
        <f>IF(A359&lt;='Parametry kredytu'!$D$15,$D$8/$D$10,0)</f>
        <v>844.44444444444446</v>
      </c>
      <c r="E359" s="76">
        <f t="shared" si="22"/>
        <v>35.952511415530502</v>
      </c>
      <c r="F359" s="77">
        <f>IF('[1]Parametry kredytu'!$C$40=1,C359,C359*'[1]Parametry kredytu'!$H$19)</f>
        <v>880.39695585997492</v>
      </c>
    </row>
    <row r="360" spans="1:6" ht="16.5" thickBot="1" x14ac:dyDescent="0.3">
      <c r="A360" s="10">
        <f t="shared" si="23"/>
        <v>348</v>
      </c>
      <c r="B360" s="75">
        <f t="shared" si="21"/>
        <v>10977.777777779549</v>
      </c>
      <c r="C360" s="91">
        <f t="shared" si="20"/>
        <v>877.82891933029464</v>
      </c>
      <c r="D360" s="73">
        <f>IF(A360&lt;='Parametry kredytu'!$D$15,$D$8/$D$10,0)</f>
        <v>844.44444444444446</v>
      </c>
      <c r="E360" s="76">
        <f t="shared" si="22"/>
        <v>33.384474885850132</v>
      </c>
      <c r="F360" s="77">
        <f>IF('[1]Parametry kredytu'!$C$40=1,C360,C360*'[1]Parametry kredytu'!$H$19)</f>
        <v>877.82891933029464</v>
      </c>
    </row>
    <row r="361" spans="1:6" ht="16.5" thickBot="1" x14ac:dyDescent="0.3">
      <c r="A361" s="10">
        <f t="shared" si="23"/>
        <v>349</v>
      </c>
      <c r="B361" s="75">
        <f t="shared" si="21"/>
        <v>10133.333333335104</v>
      </c>
      <c r="C361" s="91">
        <f t="shared" si="20"/>
        <v>875.26088280061424</v>
      </c>
      <c r="D361" s="73">
        <f>IF(A361&lt;='Parametry kredytu'!$D$15,$D$8/$D$10,0)</f>
        <v>844.44444444444446</v>
      </c>
      <c r="E361" s="76">
        <f t="shared" si="22"/>
        <v>30.816438356169765</v>
      </c>
      <c r="F361" s="77">
        <f>IF('[1]Parametry kredytu'!$C$40=1,C361,C361*'[1]Parametry kredytu'!$H$19)</f>
        <v>875.26088280061424</v>
      </c>
    </row>
    <row r="362" spans="1:6" ht="16.5" thickBot="1" x14ac:dyDescent="0.3">
      <c r="A362" s="10">
        <f t="shared" si="23"/>
        <v>350</v>
      </c>
      <c r="B362" s="75">
        <f t="shared" si="21"/>
        <v>9288.8888888906586</v>
      </c>
      <c r="C362" s="91">
        <f t="shared" si="20"/>
        <v>872.69284627093384</v>
      </c>
      <c r="D362" s="73">
        <f>IF(A362&lt;='Parametry kredytu'!$D$15,$D$8/$D$10,0)</f>
        <v>844.44444444444446</v>
      </c>
      <c r="E362" s="76">
        <f t="shared" si="22"/>
        <v>28.248401826489399</v>
      </c>
      <c r="F362" s="77">
        <f>IF('[1]Parametry kredytu'!$C$40=1,C362,C362*'[1]Parametry kredytu'!$H$19)</f>
        <v>872.69284627093384</v>
      </c>
    </row>
    <row r="363" spans="1:6" ht="16.5" thickBot="1" x14ac:dyDescent="0.3">
      <c r="A363" s="10">
        <f t="shared" si="23"/>
        <v>351</v>
      </c>
      <c r="B363" s="75">
        <f t="shared" si="21"/>
        <v>8444.4444444462133</v>
      </c>
      <c r="C363" s="91">
        <f t="shared" si="20"/>
        <v>870.12480974125344</v>
      </c>
      <c r="D363" s="73">
        <f>IF(A363&lt;='Parametry kredytu'!$D$15,$D$8/$D$10,0)</f>
        <v>844.44444444444446</v>
      </c>
      <c r="E363" s="76">
        <f t="shared" si="22"/>
        <v>25.680365296809029</v>
      </c>
      <c r="F363" s="77">
        <f>IF('[1]Parametry kredytu'!$C$40=1,C363,C363*'[1]Parametry kredytu'!$H$19)</f>
        <v>870.12480974125344</v>
      </c>
    </row>
    <row r="364" spans="1:6" ht="16.5" thickBot="1" x14ac:dyDescent="0.3">
      <c r="A364" s="10">
        <f t="shared" si="23"/>
        <v>352</v>
      </c>
      <c r="B364" s="75">
        <f t="shared" si="21"/>
        <v>7600.000000001769</v>
      </c>
      <c r="C364" s="91">
        <f t="shared" si="20"/>
        <v>867.55677321157316</v>
      </c>
      <c r="D364" s="73">
        <f>IF(A364&lt;='Parametry kredytu'!$D$15,$D$8/$D$10,0)</f>
        <v>844.44444444444446</v>
      </c>
      <c r="E364" s="76">
        <f t="shared" si="22"/>
        <v>23.112328767128663</v>
      </c>
      <c r="F364" s="77">
        <f>IF('[1]Parametry kredytu'!$C$40=1,C364,C364*'[1]Parametry kredytu'!$H$19)</f>
        <v>867.55677321157316</v>
      </c>
    </row>
    <row r="365" spans="1:6" ht="16.5" thickBot="1" x14ac:dyDescent="0.3">
      <c r="A365" s="10">
        <f t="shared" si="23"/>
        <v>353</v>
      </c>
      <c r="B365" s="75">
        <f t="shared" si="21"/>
        <v>6755.5555555573246</v>
      </c>
      <c r="C365" s="91">
        <f t="shared" si="20"/>
        <v>864.98873668189276</v>
      </c>
      <c r="D365" s="73">
        <f>IF(A365&lt;='Parametry kredytu'!$D$15,$D$8/$D$10,0)</f>
        <v>844.44444444444446</v>
      </c>
      <c r="E365" s="76">
        <f t="shared" si="22"/>
        <v>20.5442922374483</v>
      </c>
      <c r="F365" s="77">
        <f>IF('[1]Parametry kredytu'!$C$40=1,C365,C365*'[1]Parametry kredytu'!$H$19)</f>
        <v>864.98873668189276</v>
      </c>
    </row>
    <row r="366" spans="1:6" ht="16.5" thickBot="1" x14ac:dyDescent="0.3">
      <c r="A366" s="10">
        <f t="shared" si="23"/>
        <v>354</v>
      </c>
      <c r="B366" s="75">
        <f t="shared" si="21"/>
        <v>5911.1111111128803</v>
      </c>
      <c r="C366" s="91">
        <f t="shared" si="20"/>
        <v>862.42070015221236</v>
      </c>
      <c r="D366" s="73">
        <f>IF(A366&lt;='Parametry kredytu'!$D$15,$D$8/$D$10,0)</f>
        <v>844.44444444444446</v>
      </c>
      <c r="E366" s="76">
        <f t="shared" si="22"/>
        <v>17.976255707767937</v>
      </c>
      <c r="F366" s="77">
        <f>IF('[1]Parametry kredytu'!$C$40=1,C366,C366*'[1]Parametry kredytu'!$H$19)</f>
        <v>862.42070015221236</v>
      </c>
    </row>
    <row r="367" spans="1:6" ht="16.5" thickBot="1" x14ac:dyDescent="0.3">
      <c r="A367" s="10">
        <f t="shared" si="23"/>
        <v>355</v>
      </c>
      <c r="B367" s="75">
        <f t="shared" si="21"/>
        <v>5066.6666666684359</v>
      </c>
      <c r="C367" s="91">
        <f t="shared" si="20"/>
        <v>859.85266362253208</v>
      </c>
      <c r="D367" s="73">
        <f>IF(A367&lt;='Parametry kredytu'!$D$15,$D$8/$D$10,0)</f>
        <v>844.44444444444446</v>
      </c>
      <c r="E367" s="76">
        <f t="shared" si="22"/>
        <v>15.40821917808757</v>
      </c>
      <c r="F367" s="77">
        <f>IF('[1]Parametry kredytu'!$C$40=1,C367,C367*'[1]Parametry kredytu'!$H$19)</f>
        <v>859.85266362253208</v>
      </c>
    </row>
    <row r="368" spans="1:6" ht="16.5" thickBot="1" x14ac:dyDescent="0.3">
      <c r="A368" s="10">
        <f t="shared" si="23"/>
        <v>356</v>
      </c>
      <c r="B368" s="75">
        <f t="shared" si="21"/>
        <v>4222.2222222239916</v>
      </c>
      <c r="C368" s="91">
        <f t="shared" si="20"/>
        <v>857.28462709285168</v>
      </c>
      <c r="D368" s="73">
        <f>IF(A368&lt;='Parametry kredytu'!$D$15,$D$8/$D$10,0)</f>
        <v>844.44444444444446</v>
      </c>
      <c r="E368" s="76">
        <f t="shared" si="22"/>
        <v>12.840182648407206</v>
      </c>
      <c r="F368" s="77">
        <f>IF('[1]Parametry kredytu'!$C$40=1,C368,C368*'[1]Parametry kredytu'!$H$19)</f>
        <v>857.28462709285168</v>
      </c>
    </row>
    <row r="369" spans="1:6" ht="16.5" thickBot="1" x14ac:dyDescent="0.3">
      <c r="A369" s="10">
        <f t="shared" si="23"/>
        <v>357</v>
      </c>
      <c r="B369" s="75">
        <f t="shared" si="21"/>
        <v>3377.7777777795473</v>
      </c>
      <c r="C369" s="91">
        <f t="shared" si="20"/>
        <v>854.71659056317128</v>
      </c>
      <c r="D369" s="73">
        <f>IF(A369&lt;='Parametry kredytu'!$D$15,$D$8/$D$10,0)</f>
        <v>844.44444444444446</v>
      </c>
      <c r="E369" s="76">
        <f t="shared" si="22"/>
        <v>10.272146118726841</v>
      </c>
      <c r="F369" s="77">
        <f>IF('[1]Parametry kredytu'!$C$40=1,C369,C369*'[1]Parametry kredytu'!$H$19)</f>
        <v>854.71659056317128</v>
      </c>
    </row>
    <row r="370" spans="1:6" ht="16.5" thickBot="1" x14ac:dyDescent="0.3">
      <c r="A370" s="10">
        <f t="shared" si="23"/>
        <v>358</v>
      </c>
      <c r="B370" s="75">
        <f t="shared" si="21"/>
        <v>2533.3333333351029</v>
      </c>
      <c r="C370" s="91">
        <f t="shared" si="20"/>
        <v>852.14855403349088</v>
      </c>
      <c r="D370" s="73">
        <f>IF(A370&lt;='Parametry kredytu'!$D$15,$D$8/$D$10,0)</f>
        <v>844.44444444444446</v>
      </c>
      <c r="E370" s="76">
        <f t="shared" si="22"/>
        <v>7.7041095890464764</v>
      </c>
      <c r="F370" s="77">
        <f>IF('[1]Parametry kredytu'!$C$40=1,C370,C370*'[1]Parametry kredytu'!$H$19)</f>
        <v>852.14855403349088</v>
      </c>
    </row>
    <row r="371" spans="1:6" ht="16.5" thickBot="1" x14ac:dyDescent="0.3">
      <c r="A371" s="10">
        <f t="shared" si="23"/>
        <v>359</v>
      </c>
      <c r="B371" s="75">
        <f t="shared" si="21"/>
        <v>1688.8888888906586</v>
      </c>
      <c r="C371" s="91">
        <f t="shared" si="20"/>
        <v>849.5805175038106</v>
      </c>
      <c r="D371" s="73">
        <f>IF(A371&lt;='Parametry kredytu'!$D$15,$D$8/$D$10,0)</f>
        <v>844.44444444444446</v>
      </c>
      <c r="E371" s="76">
        <f t="shared" si="22"/>
        <v>5.1360730593661117</v>
      </c>
      <c r="F371" s="77">
        <f>IF('[1]Parametry kredytu'!$C$40=1,C371,C371*'[1]Parametry kredytu'!$H$19)</f>
        <v>849.5805175038106</v>
      </c>
    </row>
    <row r="372" spans="1:6" ht="16.5" thickBot="1" x14ac:dyDescent="0.3">
      <c r="A372" s="11">
        <f t="shared" si="23"/>
        <v>360</v>
      </c>
      <c r="B372" s="83">
        <f t="shared" si="21"/>
        <v>844.44444444621411</v>
      </c>
      <c r="C372" s="92">
        <f t="shared" si="20"/>
        <v>847.0124809741302</v>
      </c>
      <c r="D372" s="73">
        <f>IF(A372&lt;='Parametry kredytu'!$D$15,$D$8/$D$10,0)</f>
        <v>844.44444444444446</v>
      </c>
      <c r="E372" s="76">
        <f t="shared" si="22"/>
        <v>2.5680365296857466</v>
      </c>
      <c r="F372" s="87">
        <f>IF('[1]Parametry kredytu'!$C$40=1,C372,C372*'[1]Parametry kredytu'!$H$19)</f>
        <v>847.0124809741302</v>
      </c>
    </row>
    <row r="373" spans="1:6" ht="16.5" thickBot="1" x14ac:dyDescent="0.3">
      <c r="A373" s="10">
        <f t="shared" si="23"/>
        <v>361</v>
      </c>
      <c r="B373" s="83">
        <f t="shared" si="21"/>
        <v>1.7696493159746751E-9</v>
      </c>
      <c r="C373" s="92">
        <f t="shared" si="20"/>
        <v>5.3816732622791487E-12</v>
      </c>
      <c r="D373" s="73">
        <f>IF(A373&lt;='Parametry kredytu'!$D$15,$D$8/$D$10,0)</f>
        <v>0</v>
      </c>
      <c r="E373" s="76">
        <f t="shared" si="22"/>
        <v>5.3816732622791487E-12</v>
      </c>
      <c r="F373" s="87">
        <f>IF('[1]Parametry kredytu'!$C$40=1,C373,C373*'[1]Parametry kredytu'!$H$19)</f>
        <v>5.3816732622791487E-12</v>
      </c>
    </row>
    <row r="374" spans="1:6" ht="16.5" thickBot="1" x14ac:dyDescent="0.3">
      <c r="A374" s="11">
        <f t="shared" si="23"/>
        <v>362</v>
      </c>
      <c r="B374" s="83">
        <f t="shared" si="21"/>
        <v>1.7696493159746751E-9</v>
      </c>
      <c r="C374" s="92">
        <f t="shared" si="20"/>
        <v>5.3816732622791487E-12</v>
      </c>
      <c r="D374" s="73">
        <f>IF(A374&lt;='Parametry kredytu'!$D$15,$D$8/$D$10,0)</f>
        <v>0</v>
      </c>
      <c r="E374" s="76">
        <f t="shared" si="22"/>
        <v>5.3816732622791487E-12</v>
      </c>
      <c r="F374" s="87">
        <f>IF('[1]Parametry kredytu'!$C$40=1,C374,C374*'[1]Parametry kredytu'!$H$19)</f>
        <v>5.3816732622791487E-12</v>
      </c>
    </row>
    <row r="375" spans="1:6" ht="16.5" thickBot="1" x14ac:dyDescent="0.3">
      <c r="A375" s="10">
        <f t="shared" si="23"/>
        <v>363</v>
      </c>
      <c r="B375" s="83">
        <f t="shared" si="21"/>
        <v>1.7696493159746751E-9</v>
      </c>
      <c r="C375" s="92">
        <f t="shared" si="20"/>
        <v>5.3816732622791487E-12</v>
      </c>
      <c r="D375" s="73">
        <f>IF(A375&lt;='Parametry kredytu'!$D$15,$D$8/$D$10,0)</f>
        <v>0</v>
      </c>
      <c r="E375" s="76">
        <f t="shared" si="22"/>
        <v>5.3816732622791487E-12</v>
      </c>
      <c r="F375" s="87">
        <f>IF('[1]Parametry kredytu'!$C$40=1,C375,C375*'[1]Parametry kredytu'!$H$19)</f>
        <v>5.3816732622791487E-12</v>
      </c>
    </row>
    <row r="376" spans="1:6" ht="16.5" thickBot="1" x14ac:dyDescent="0.3">
      <c r="A376" s="11">
        <f t="shared" si="23"/>
        <v>364</v>
      </c>
      <c r="B376" s="83">
        <f t="shared" si="21"/>
        <v>1.7696493159746751E-9</v>
      </c>
      <c r="C376" s="92">
        <f t="shared" si="20"/>
        <v>5.3816732622791487E-12</v>
      </c>
      <c r="D376" s="73">
        <f>IF(A376&lt;='Parametry kredytu'!$D$15,$D$8/$D$10,0)</f>
        <v>0</v>
      </c>
      <c r="E376" s="76">
        <f t="shared" si="22"/>
        <v>5.3816732622791487E-12</v>
      </c>
      <c r="F376" s="87">
        <f>IF('[1]Parametry kredytu'!$C$40=1,C376,C376*'[1]Parametry kredytu'!$H$19)</f>
        <v>5.3816732622791487E-12</v>
      </c>
    </row>
    <row r="377" spans="1:6" ht="16.5" thickBot="1" x14ac:dyDescent="0.3">
      <c r="A377" s="10">
        <f t="shared" si="23"/>
        <v>365</v>
      </c>
      <c r="B377" s="83">
        <f t="shared" si="21"/>
        <v>1.7696493159746751E-9</v>
      </c>
      <c r="C377" s="92">
        <f t="shared" si="20"/>
        <v>5.3816732622791487E-12</v>
      </c>
      <c r="D377" s="73">
        <f>IF(A377&lt;='Parametry kredytu'!$D$15,$D$8/$D$10,0)</f>
        <v>0</v>
      </c>
      <c r="E377" s="76">
        <f t="shared" si="22"/>
        <v>5.3816732622791487E-12</v>
      </c>
      <c r="F377" s="87">
        <f>IF('[1]Parametry kredytu'!$C$40=1,C377,C377*'[1]Parametry kredytu'!$H$19)</f>
        <v>5.3816732622791487E-12</v>
      </c>
    </row>
    <row r="378" spans="1:6" ht="16.5" thickBot="1" x14ac:dyDescent="0.3">
      <c r="A378" s="11">
        <f t="shared" si="23"/>
        <v>366</v>
      </c>
      <c r="B378" s="83">
        <f t="shared" si="21"/>
        <v>1.7696493159746751E-9</v>
      </c>
      <c r="C378" s="92">
        <f t="shared" si="20"/>
        <v>5.3816732622791487E-12</v>
      </c>
      <c r="D378" s="73">
        <f>IF(A378&lt;='Parametry kredytu'!$D$15,$D$8/$D$10,0)</f>
        <v>0</v>
      </c>
      <c r="E378" s="76">
        <f t="shared" si="22"/>
        <v>5.3816732622791487E-12</v>
      </c>
      <c r="F378" s="87">
        <f>IF('[1]Parametry kredytu'!$C$40=1,C378,C378*'[1]Parametry kredytu'!$H$19)</f>
        <v>5.3816732622791487E-12</v>
      </c>
    </row>
    <row r="379" spans="1:6" ht="16.5" thickBot="1" x14ac:dyDescent="0.3">
      <c r="A379" s="10">
        <f t="shared" si="23"/>
        <v>367</v>
      </c>
      <c r="B379" s="83">
        <f t="shared" si="21"/>
        <v>1.7696493159746751E-9</v>
      </c>
      <c r="C379" s="92">
        <f t="shared" si="20"/>
        <v>5.3816732622791487E-12</v>
      </c>
      <c r="D379" s="73">
        <f>IF(A379&lt;='Parametry kredytu'!$D$15,$D$8/$D$10,0)</f>
        <v>0</v>
      </c>
      <c r="E379" s="76">
        <f t="shared" si="22"/>
        <v>5.3816732622791487E-12</v>
      </c>
      <c r="F379" s="87">
        <f>IF('[1]Parametry kredytu'!$C$40=1,C379,C379*'[1]Parametry kredytu'!$H$19)</f>
        <v>5.3816732622791487E-12</v>
      </c>
    </row>
    <row r="380" spans="1:6" ht="16.5" thickBot="1" x14ac:dyDescent="0.3">
      <c r="A380" s="11">
        <f t="shared" si="23"/>
        <v>368</v>
      </c>
      <c r="B380" s="83">
        <f t="shared" si="21"/>
        <v>1.7696493159746751E-9</v>
      </c>
      <c r="C380" s="92">
        <f t="shared" si="20"/>
        <v>5.3816732622791487E-12</v>
      </c>
      <c r="D380" s="73">
        <f>IF(A380&lt;='Parametry kredytu'!$D$15,$D$8/$D$10,0)</f>
        <v>0</v>
      </c>
      <c r="E380" s="76">
        <f t="shared" si="22"/>
        <v>5.3816732622791487E-12</v>
      </c>
      <c r="F380" s="87">
        <f>IF('[1]Parametry kredytu'!$C$40=1,C380,C380*'[1]Parametry kredytu'!$H$19)</f>
        <v>5.3816732622791487E-12</v>
      </c>
    </row>
    <row r="381" spans="1:6" ht="16.5" thickBot="1" x14ac:dyDescent="0.3">
      <c r="A381" s="10">
        <f t="shared" si="23"/>
        <v>369</v>
      </c>
      <c r="B381" s="83">
        <f t="shared" si="21"/>
        <v>1.7696493159746751E-9</v>
      </c>
      <c r="C381" s="92">
        <f t="shared" si="20"/>
        <v>5.3816732622791487E-12</v>
      </c>
      <c r="D381" s="73">
        <f>IF(A381&lt;='Parametry kredytu'!$D$15,$D$8/$D$10,0)</f>
        <v>0</v>
      </c>
      <c r="E381" s="76">
        <f t="shared" si="22"/>
        <v>5.3816732622791487E-12</v>
      </c>
      <c r="F381" s="87">
        <f>IF('[1]Parametry kredytu'!$C$40=1,C381,C381*'[1]Parametry kredytu'!$H$19)</f>
        <v>5.3816732622791487E-12</v>
      </c>
    </row>
    <row r="382" spans="1:6" ht="16.5" thickBot="1" x14ac:dyDescent="0.3">
      <c r="A382" s="11">
        <f t="shared" si="23"/>
        <v>370</v>
      </c>
      <c r="B382" s="83">
        <f t="shared" si="21"/>
        <v>1.7696493159746751E-9</v>
      </c>
      <c r="C382" s="92">
        <f t="shared" si="20"/>
        <v>5.3816732622791487E-12</v>
      </c>
      <c r="D382" s="73">
        <f>IF(A382&lt;='Parametry kredytu'!$D$15,$D$8/$D$10,0)</f>
        <v>0</v>
      </c>
      <c r="E382" s="76">
        <f t="shared" si="22"/>
        <v>5.3816732622791487E-12</v>
      </c>
      <c r="F382" s="87">
        <f>IF('[1]Parametry kredytu'!$C$40=1,C382,C382*'[1]Parametry kredytu'!$H$19)</f>
        <v>5.3816732622791487E-12</v>
      </c>
    </row>
    <row r="383" spans="1:6" ht="16.5" thickBot="1" x14ac:dyDescent="0.3">
      <c r="A383" s="10">
        <f t="shared" si="23"/>
        <v>371</v>
      </c>
      <c r="B383" s="83">
        <f t="shared" si="21"/>
        <v>1.7696493159746751E-9</v>
      </c>
      <c r="C383" s="92">
        <f t="shared" si="20"/>
        <v>5.3816732622791487E-12</v>
      </c>
      <c r="D383" s="73">
        <f>IF(A383&lt;='Parametry kredytu'!$D$15,$D$8/$D$10,0)</f>
        <v>0</v>
      </c>
      <c r="E383" s="76">
        <f t="shared" si="22"/>
        <v>5.3816732622791487E-12</v>
      </c>
      <c r="F383" s="87">
        <f>IF('[1]Parametry kredytu'!$C$40=1,C383,C383*'[1]Parametry kredytu'!$H$19)</f>
        <v>5.3816732622791487E-12</v>
      </c>
    </row>
    <row r="384" spans="1:6" ht="16.5" thickBot="1" x14ac:dyDescent="0.3">
      <c r="A384" s="11">
        <f t="shared" si="23"/>
        <v>372</v>
      </c>
      <c r="B384" s="83">
        <f t="shared" si="21"/>
        <v>1.7696493159746751E-9</v>
      </c>
      <c r="C384" s="92">
        <f t="shared" si="20"/>
        <v>5.3816732622791487E-12</v>
      </c>
      <c r="D384" s="73">
        <f>IF(A384&lt;='Parametry kredytu'!$D$15,$D$8/$D$10,0)</f>
        <v>0</v>
      </c>
      <c r="E384" s="76">
        <f t="shared" si="22"/>
        <v>5.3816732622791487E-12</v>
      </c>
      <c r="F384" s="87">
        <f>IF('[1]Parametry kredytu'!$C$40=1,C384,C384*'[1]Parametry kredytu'!$H$19)</f>
        <v>5.3816732622791487E-12</v>
      </c>
    </row>
    <row r="385" spans="1:6" ht="16.5" thickBot="1" x14ac:dyDescent="0.3">
      <c r="A385" s="10">
        <f t="shared" si="23"/>
        <v>373</v>
      </c>
      <c r="B385" s="83">
        <f t="shared" si="21"/>
        <v>1.7696493159746751E-9</v>
      </c>
      <c r="C385" s="92">
        <f t="shared" si="20"/>
        <v>5.3816732622791487E-12</v>
      </c>
      <c r="D385" s="73">
        <f>IF(A385&lt;='Parametry kredytu'!$D$15,$D$8/$D$10,0)</f>
        <v>0</v>
      </c>
      <c r="E385" s="76">
        <f t="shared" si="22"/>
        <v>5.3816732622791487E-12</v>
      </c>
      <c r="F385" s="87">
        <f>IF('[1]Parametry kredytu'!$C$40=1,C385,C385*'[1]Parametry kredytu'!$H$19)</f>
        <v>5.3816732622791487E-12</v>
      </c>
    </row>
    <row r="386" spans="1:6" ht="16.5" thickBot="1" x14ac:dyDescent="0.3">
      <c r="A386" s="11">
        <f t="shared" si="23"/>
        <v>374</v>
      </c>
      <c r="B386" s="83">
        <f t="shared" si="21"/>
        <v>1.7696493159746751E-9</v>
      </c>
      <c r="C386" s="92">
        <f t="shared" si="20"/>
        <v>5.3816732622791487E-12</v>
      </c>
      <c r="D386" s="73">
        <f>IF(A386&lt;='Parametry kredytu'!$D$15,$D$8/$D$10,0)</f>
        <v>0</v>
      </c>
      <c r="E386" s="76">
        <f t="shared" si="22"/>
        <v>5.3816732622791487E-12</v>
      </c>
      <c r="F386" s="87">
        <f>IF('[1]Parametry kredytu'!$C$40=1,C386,C386*'[1]Parametry kredytu'!$H$19)</f>
        <v>5.3816732622791487E-12</v>
      </c>
    </row>
    <row r="387" spans="1:6" ht="16.5" thickBot="1" x14ac:dyDescent="0.3">
      <c r="A387" s="10">
        <f t="shared" si="23"/>
        <v>375</v>
      </c>
      <c r="B387" s="83">
        <f t="shared" si="21"/>
        <v>1.7696493159746751E-9</v>
      </c>
      <c r="C387" s="92">
        <f t="shared" si="20"/>
        <v>5.3816732622791487E-12</v>
      </c>
      <c r="D387" s="73">
        <f>IF(A387&lt;='Parametry kredytu'!$D$15,$D$8/$D$10,0)</f>
        <v>0</v>
      </c>
      <c r="E387" s="76">
        <f t="shared" si="22"/>
        <v>5.3816732622791487E-12</v>
      </c>
      <c r="F387" s="87">
        <f>IF('[1]Parametry kredytu'!$C$40=1,C387,C387*'[1]Parametry kredytu'!$H$19)</f>
        <v>5.3816732622791487E-12</v>
      </c>
    </row>
    <row r="388" spans="1:6" ht="16.5" thickBot="1" x14ac:dyDescent="0.3">
      <c r="A388" s="11">
        <f t="shared" si="23"/>
        <v>376</v>
      </c>
      <c r="B388" s="83">
        <f t="shared" si="21"/>
        <v>1.7696493159746751E-9</v>
      </c>
      <c r="C388" s="92">
        <f t="shared" si="20"/>
        <v>5.3816732622791487E-12</v>
      </c>
      <c r="D388" s="73">
        <f>IF(A388&lt;='Parametry kredytu'!$D$15,$D$8/$D$10,0)</f>
        <v>0</v>
      </c>
      <c r="E388" s="76">
        <f t="shared" si="22"/>
        <v>5.3816732622791487E-12</v>
      </c>
      <c r="F388" s="87">
        <f>IF('[1]Parametry kredytu'!$C$40=1,C388,C388*'[1]Parametry kredytu'!$H$19)</f>
        <v>5.3816732622791487E-12</v>
      </c>
    </row>
    <row r="389" spans="1:6" ht="16.5" thickBot="1" x14ac:dyDescent="0.3">
      <c r="A389" s="10">
        <f t="shared" si="23"/>
        <v>377</v>
      </c>
      <c r="B389" s="83">
        <f t="shared" si="21"/>
        <v>1.7696493159746751E-9</v>
      </c>
      <c r="C389" s="92">
        <f t="shared" si="20"/>
        <v>5.3816732622791487E-12</v>
      </c>
      <c r="D389" s="73">
        <f>IF(A389&lt;='Parametry kredytu'!$D$15,$D$8/$D$10,0)</f>
        <v>0</v>
      </c>
      <c r="E389" s="76">
        <f t="shared" si="22"/>
        <v>5.3816732622791487E-12</v>
      </c>
      <c r="F389" s="87">
        <f>IF('[1]Parametry kredytu'!$C$40=1,C389,C389*'[1]Parametry kredytu'!$H$19)</f>
        <v>5.3816732622791487E-12</v>
      </c>
    </row>
    <row r="390" spans="1:6" ht="16.5" thickBot="1" x14ac:dyDescent="0.3">
      <c r="A390" s="11">
        <f t="shared" si="23"/>
        <v>378</v>
      </c>
      <c r="B390" s="83">
        <f t="shared" si="21"/>
        <v>1.7696493159746751E-9</v>
      </c>
      <c r="C390" s="92">
        <f t="shared" si="20"/>
        <v>5.3816732622791487E-12</v>
      </c>
      <c r="D390" s="73">
        <f>IF(A390&lt;='Parametry kredytu'!$D$15,$D$8/$D$10,0)</f>
        <v>0</v>
      </c>
      <c r="E390" s="76">
        <f t="shared" si="22"/>
        <v>5.3816732622791487E-12</v>
      </c>
      <c r="F390" s="87">
        <f>IF('[1]Parametry kredytu'!$C$40=1,C390,C390*'[1]Parametry kredytu'!$H$19)</f>
        <v>5.3816732622791487E-12</v>
      </c>
    </row>
    <row r="391" spans="1:6" ht="16.5" thickBot="1" x14ac:dyDescent="0.3">
      <c r="A391" s="10">
        <f t="shared" si="23"/>
        <v>379</v>
      </c>
      <c r="B391" s="83">
        <f t="shared" si="21"/>
        <v>1.7696493159746751E-9</v>
      </c>
      <c r="C391" s="92">
        <f t="shared" si="20"/>
        <v>5.3816732622791487E-12</v>
      </c>
      <c r="D391" s="73">
        <f>IF(A391&lt;='Parametry kredytu'!$D$15,$D$8/$D$10,0)</f>
        <v>0</v>
      </c>
      <c r="E391" s="76">
        <f t="shared" si="22"/>
        <v>5.3816732622791487E-12</v>
      </c>
      <c r="F391" s="87">
        <f>IF('[1]Parametry kredytu'!$C$40=1,C391,C391*'[1]Parametry kredytu'!$H$19)</f>
        <v>5.3816732622791487E-12</v>
      </c>
    </row>
    <row r="392" spans="1:6" ht="16.5" thickBot="1" x14ac:dyDescent="0.3">
      <c r="A392" s="11">
        <f t="shared" si="23"/>
        <v>380</v>
      </c>
      <c r="B392" s="83">
        <f t="shared" si="21"/>
        <v>1.7696493159746751E-9</v>
      </c>
      <c r="C392" s="92">
        <f t="shared" si="20"/>
        <v>5.3816732622791487E-12</v>
      </c>
      <c r="D392" s="73">
        <f>IF(A392&lt;='Parametry kredytu'!$D$15,$D$8/$D$10,0)</f>
        <v>0</v>
      </c>
      <c r="E392" s="76">
        <f t="shared" si="22"/>
        <v>5.3816732622791487E-12</v>
      </c>
      <c r="F392" s="87">
        <f>IF('[1]Parametry kredytu'!$C$40=1,C392,C392*'[1]Parametry kredytu'!$H$19)</f>
        <v>5.3816732622791487E-12</v>
      </c>
    </row>
    <row r="393" spans="1:6" ht="16.5" thickBot="1" x14ac:dyDescent="0.3">
      <c r="A393" s="10">
        <f t="shared" si="23"/>
        <v>381</v>
      </c>
      <c r="B393" s="83">
        <f t="shared" si="21"/>
        <v>1.7696493159746751E-9</v>
      </c>
      <c r="C393" s="92">
        <f t="shared" si="20"/>
        <v>5.3816732622791487E-12</v>
      </c>
      <c r="D393" s="73">
        <f>IF(A393&lt;='Parametry kredytu'!$D$15,$D$8/$D$10,0)</f>
        <v>0</v>
      </c>
      <c r="E393" s="76">
        <f t="shared" si="22"/>
        <v>5.3816732622791487E-12</v>
      </c>
      <c r="F393" s="87">
        <f>IF('[1]Parametry kredytu'!$C$40=1,C393,C393*'[1]Parametry kredytu'!$H$19)</f>
        <v>5.3816732622791487E-12</v>
      </c>
    </row>
    <row r="394" spans="1:6" ht="16.5" thickBot="1" x14ac:dyDescent="0.3">
      <c r="A394" s="11">
        <f t="shared" si="23"/>
        <v>382</v>
      </c>
      <c r="B394" s="83">
        <f t="shared" si="21"/>
        <v>1.7696493159746751E-9</v>
      </c>
      <c r="C394" s="92">
        <f t="shared" si="20"/>
        <v>5.3816732622791487E-12</v>
      </c>
      <c r="D394" s="73">
        <f>IF(A394&lt;='Parametry kredytu'!$D$15,$D$8/$D$10,0)</f>
        <v>0</v>
      </c>
      <c r="E394" s="76">
        <f t="shared" si="22"/>
        <v>5.3816732622791487E-12</v>
      </c>
      <c r="F394" s="87">
        <f>IF('[1]Parametry kredytu'!$C$40=1,C394,C394*'[1]Parametry kredytu'!$H$19)</f>
        <v>5.3816732622791487E-12</v>
      </c>
    </row>
    <row r="395" spans="1:6" ht="16.5" thickBot="1" x14ac:dyDescent="0.3">
      <c r="A395" s="10">
        <f t="shared" si="23"/>
        <v>383</v>
      </c>
      <c r="B395" s="83">
        <f t="shared" si="21"/>
        <v>1.7696493159746751E-9</v>
      </c>
      <c r="C395" s="92">
        <f t="shared" si="20"/>
        <v>5.3816732622791487E-12</v>
      </c>
      <c r="D395" s="73">
        <f>IF(A395&lt;='Parametry kredytu'!$D$15,$D$8/$D$10,0)</f>
        <v>0</v>
      </c>
      <c r="E395" s="76">
        <f t="shared" si="22"/>
        <v>5.3816732622791487E-12</v>
      </c>
      <c r="F395" s="87">
        <f>IF('[1]Parametry kredytu'!$C$40=1,C395,C395*'[1]Parametry kredytu'!$H$19)</f>
        <v>5.3816732622791487E-12</v>
      </c>
    </row>
    <row r="396" spans="1:6" ht="16.5" thickBot="1" x14ac:dyDescent="0.3">
      <c r="A396" s="11">
        <f t="shared" si="23"/>
        <v>384</v>
      </c>
      <c r="B396" s="83">
        <f t="shared" si="21"/>
        <v>1.7696493159746751E-9</v>
      </c>
      <c r="C396" s="92">
        <f t="shared" si="20"/>
        <v>5.3816732622791487E-12</v>
      </c>
      <c r="D396" s="73">
        <f>IF(A396&lt;='Parametry kredytu'!$D$15,$D$8/$D$10,0)</f>
        <v>0</v>
      </c>
      <c r="E396" s="76">
        <f t="shared" si="22"/>
        <v>5.3816732622791487E-12</v>
      </c>
      <c r="F396" s="87">
        <f>IF('[1]Parametry kredytu'!$C$40=1,C396,C396*'[1]Parametry kredytu'!$H$19)</f>
        <v>5.3816732622791487E-12</v>
      </c>
    </row>
    <row r="397" spans="1:6" ht="16.5" thickBot="1" x14ac:dyDescent="0.3">
      <c r="A397" s="10">
        <f t="shared" si="23"/>
        <v>385</v>
      </c>
      <c r="B397" s="83">
        <f t="shared" si="21"/>
        <v>1.7696493159746751E-9</v>
      </c>
      <c r="C397" s="92">
        <f t="shared" si="20"/>
        <v>5.3816732622791487E-12</v>
      </c>
      <c r="D397" s="73">
        <f>IF(A397&lt;='Parametry kredytu'!$D$15,$D$8/$D$10,0)</f>
        <v>0</v>
      </c>
      <c r="E397" s="76">
        <f t="shared" si="22"/>
        <v>5.3816732622791487E-12</v>
      </c>
      <c r="F397" s="87">
        <f>IF('[1]Parametry kredytu'!$C$40=1,C397,C397*'[1]Parametry kredytu'!$H$19)</f>
        <v>5.3816732622791487E-12</v>
      </c>
    </row>
    <row r="398" spans="1:6" ht="16.5" thickBot="1" x14ac:dyDescent="0.3">
      <c r="A398" s="11">
        <f t="shared" si="23"/>
        <v>386</v>
      </c>
      <c r="B398" s="83">
        <f t="shared" si="21"/>
        <v>1.7696493159746751E-9</v>
      </c>
      <c r="C398" s="92">
        <f t="shared" ref="C398:C432" si="24">D398+E398</f>
        <v>5.3816732622791487E-12</v>
      </c>
      <c r="D398" s="73">
        <f>IF(A398&lt;='Parametry kredytu'!$D$15,$D$8/$D$10,0)</f>
        <v>0</v>
      </c>
      <c r="E398" s="76">
        <f t="shared" si="22"/>
        <v>5.3816732622791487E-12</v>
      </c>
      <c r="F398" s="87">
        <f>IF('[1]Parametry kredytu'!$C$40=1,C398,C398*'[1]Parametry kredytu'!$H$19)</f>
        <v>5.3816732622791487E-12</v>
      </c>
    </row>
    <row r="399" spans="1:6" ht="16.5" thickBot="1" x14ac:dyDescent="0.3">
      <c r="A399" s="10">
        <f t="shared" si="23"/>
        <v>387</v>
      </c>
      <c r="B399" s="83">
        <f t="shared" ref="B399:B432" si="25">B398-D398</f>
        <v>1.7696493159746751E-9</v>
      </c>
      <c r="C399" s="92">
        <f t="shared" si="24"/>
        <v>5.3816732622791487E-12</v>
      </c>
      <c r="D399" s="73">
        <f>IF(A399&lt;='Parametry kredytu'!$D$15,$D$8/$D$10,0)</f>
        <v>0</v>
      </c>
      <c r="E399" s="76">
        <f t="shared" ref="E399:E432" si="26">IF(E398=0,0,B399*$D$9*(30/365))</f>
        <v>5.3816732622791487E-12</v>
      </c>
      <c r="F399" s="87">
        <f>IF('[1]Parametry kredytu'!$C$40=1,C399,C399*'[1]Parametry kredytu'!$H$19)</f>
        <v>5.3816732622791487E-12</v>
      </c>
    </row>
    <row r="400" spans="1:6" ht="16.5" thickBot="1" x14ac:dyDescent="0.3">
      <c r="A400" s="11">
        <f t="shared" ref="A400:A432" si="27">A399+1</f>
        <v>388</v>
      </c>
      <c r="B400" s="83">
        <f t="shared" si="25"/>
        <v>1.7696493159746751E-9</v>
      </c>
      <c r="C400" s="92">
        <f t="shared" si="24"/>
        <v>5.3816732622791487E-12</v>
      </c>
      <c r="D400" s="73">
        <f>IF(A400&lt;='Parametry kredytu'!$D$15,$D$8/$D$10,0)</f>
        <v>0</v>
      </c>
      <c r="E400" s="76">
        <f t="shared" si="26"/>
        <v>5.3816732622791487E-12</v>
      </c>
      <c r="F400" s="87">
        <f>IF('[1]Parametry kredytu'!$C$40=1,C400,C400*'[1]Parametry kredytu'!$H$19)</f>
        <v>5.3816732622791487E-12</v>
      </c>
    </row>
    <row r="401" spans="1:6" ht="16.5" thickBot="1" x14ac:dyDescent="0.3">
      <c r="A401" s="10">
        <f t="shared" si="27"/>
        <v>389</v>
      </c>
      <c r="B401" s="83">
        <f t="shared" si="25"/>
        <v>1.7696493159746751E-9</v>
      </c>
      <c r="C401" s="92">
        <f t="shared" si="24"/>
        <v>5.3816732622791487E-12</v>
      </c>
      <c r="D401" s="73">
        <f>IF(A401&lt;='Parametry kredytu'!$D$15,$D$8/$D$10,0)</f>
        <v>0</v>
      </c>
      <c r="E401" s="76">
        <f t="shared" si="26"/>
        <v>5.3816732622791487E-12</v>
      </c>
      <c r="F401" s="87">
        <f>IF('[1]Parametry kredytu'!$C$40=1,C401,C401*'[1]Parametry kredytu'!$H$19)</f>
        <v>5.3816732622791487E-12</v>
      </c>
    </row>
    <row r="402" spans="1:6" ht="16.5" thickBot="1" x14ac:dyDescent="0.3">
      <c r="A402" s="11">
        <f t="shared" si="27"/>
        <v>390</v>
      </c>
      <c r="B402" s="83">
        <f t="shared" si="25"/>
        <v>1.7696493159746751E-9</v>
      </c>
      <c r="C402" s="92">
        <f t="shared" si="24"/>
        <v>5.3816732622791487E-12</v>
      </c>
      <c r="D402" s="73">
        <f>IF(A402&lt;='Parametry kredytu'!$D$15,$D$8/$D$10,0)</f>
        <v>0</v>
      </c>
      <c r="E402" s="76">
        <f t="shared" si="26"/>
        <v>5.3816732622791487E-12</v>
      </c>
      <c r="F402" s="87">
        <f>IF('[1]Parametry kredytu'!$C$40=1,C402,C402*'[1]Parametry kredytu'!$H$19)</f>
        <v>5.3816732622791487E-12</v>
      </c>
    </row>
    <row r="403" spans="1:6" ht="16.5" thickBot="1" x14ac:dyDescent="0.3">
      <c r="A403" s="10">
        <f t="shared" si="27"/>
        <v>391</v>
      </c>
      <c r="B403" s="83">
        <f t="shared" si="25"/>
        <v>1.7696493159746751E-9</v>
      </c>
      <c r="C403" s="92">
        <f t="shared" si="24"/>
        <v>5.3816732622791487E-12</v>
      </c>
      <c r="D403" s="73">
        <f>IF(A403&lt;='Parametry kredytu'!$D$15,$D$8/$D$10,0)</f>
        <v>0</v>
      </c>
      <c r="E403" s="76">
        <f t="shared" si="26"/>
        <v>5.3816732622791487E-12</v>
      </c>
      <c r="F403" s="87">
        <f>IF('[1]Parametry kredytu'!$C$40=1,C403,C403*'[1]Parametry kredytu'!$H$19)</f>
        <v>5.3816732622791487E-12</v>
      </c>
    </row>
    <row r="404" spans="1:6" ht="16.5" thickBot="1" x14ac:dyDescent="0.3">
      <c r="A404" s="11">
        <f t="shared" si="27"/>
        <v>392</v>
      </c>
      <c r="B404" s="83">
        <f t="shared" si="25"/>
        <v>1.7696493159746751E-9</v>
      </c>
      <c r="C404" s="92">
        <f t="shared" si="24"/>
        <v>5.3816732622791487E-12</v>
      </c>
      <c r="D404" s="73">
        <f>IF(A404&lt;='Parametry kredytu'!$D$15,$D$8/$D$10,0)</f>
        <v>0</v>
      </c>
      <c r="E404" s="76">
        <f t="shared" si="26"/>
        <v>5.3816732622791487E-12</v>
      </c>
      <c r="F404" s="87">
        <f>IF('[1]Parametry kredytu'!$C$40=1,C404,C404*'[1]Parametry kredytu'!$H$19)</f>
        <v>5.3816732622791487E-12</v>
      </c>
    </row>
    <row r="405" spans="1:6" ht="16.5" thickBot="1" x14ac:dyDescent="0.3">
      <c r="A405" s="10">
        <f t="shared" si="27"/>
        <v>393</v>
      </c>
      <c r="B405" s="83">
        <f t="shared" si="25"/>
        <v>1.7696493159746751E-9</v>
      </c>
      <c r="C405" s="92">
        <f t="shared" si="24"/>
        <v>5.3816732622791487E-12</v>
      </c>
      <c r="D405" s="73">
        <f>IF(A405&lt;='Parametry kredytu'!$D$15,$D$8/$D$10,0)</f>
        <v>0</v>
      </c>
      <c r="E405" s="76">
        <f t="shared" si="26"/>
        <v>5.3816732622791487E-12</v>
      </c>
      <c r="F405" s="87">
        <f>IF('[1]Parametry kredytu'!$C$40=1,C405,C405*'[1]Parametry kredytu'!$H$19)</f>
        <v>5.3816732622791487E-12</v>
      </c>
    </row>
    <row r="406" spans="1:6" ht="16.5" thickBot="1" x14ac:dyDescent="0.3">
      <c r="A406" s="11">
        <f t="shared" si="27"/>
        <v>394</v>
      </c>
      <c r="B406" s="83">
        <f t="shared" si="25"/>
        <v>1.7696493159746751E-9</v>
      </c>
      <c r="C406" s="92">
        <f t="shared" si="24"/>
        <v>5.3816732622791487E-12</v>
      </c>
      <c r="D406" s="73">
        <f>IF(A406&lt;='Parametry kredytu'!$D$15,$D$8/$D$10,0)</f>
        <v>0</v>
      </c>
      <c r="E406" s="76">
        <f t="shared" si="26"/>
        <v>5.3816732622791487E-12</v>
      </c>
      <c r="F406" s="87">
        <f>IF('[1]Parametry kredytu'!$C$40=1,C406,C406*'[1]Parametry kredytu'!$H$19)</f>
        <v>5.3816732622791487E-12</v>
      </c>
    </row>
    <row r="407" spans="1:6" ht="16.5" thickBot="1" x14ac:dyDescent="0.3">
      <c r="A407" s="10">
        <f t="shared" si="27"/>
        <v>395</v>
      </c>
      <c r="B407" s="83">
        <f t="shared" si="25"/>
        <v>1.7696493159746751E-9</v>
      </c>
      <c r="C407" s="92">
        <f t="shared" si="24"/>
        <v>5.3816732622791487E-12</v>
      </c>
      <c r="D407" s="73">
        <f>IF(A407&lt;='Parametry kredytu'!$D$15,$D$8/$D$10,0)</f>
        <v>0</v>
      </c>
      <c r="E407" s="76">
        <f t="shared" si="26"/>
        <v>5.3816732622791487E-12</v>
      </c>
      <c r="F407" s="87">
        <f>IF('[1]Parametry kredytu'!$C$40=1,C407,C407*'[1]Parametry kredytu'!$H$19)</f>
        <v>5.3816732622791487E-12</v>
      </c>
    </row>
    <row r="408" spans="1:6" ht="16.5" thickBot="1" x14ac:dyDescent="0.3">
      <c r="A408" s="11">
        <f t="shared" si="27"/>
        <v>396</v>
      </c>
      <c r="B408" s="83">
        <f t="shared" si="25"/>
        <v>1.7696493159746751E-9</v>
      </c>
      <c r="C408" s="92">
        <f t="shared" si="24"/>
        <v>5.3816732622791487E-12</v>
      </c>
      <c r="D408" s="73">
        <f>IF(A408&lt;='Parametry kredytu'!$D$15,$D$8/$D$10,0)</f>
        <v>0</v>
      </c>
      <c r="E408" s="76">
        <f t="shared" si="26"/>
        <v>5.3816732622791487E-12</v>
      </c>
      <c r="F408" s="87">
        <f>IF('[1]Parametry kredytu'!$C$40=1,C408,C408*'[1]Parametry kredytu'!$H$19)</f>
        <v>5.3816732622791487E-12</v>
      </c>
    </row>
    <row r="409" spans="1:6" ht="16.5" thickBot="1" x14ac:dyDescent="0.3">
      <c r="A409" s="10">
        <f t="shared" si="27"/>
        <v>397</v>
      </c>
      <c r="B409" s="83">
        <f t="shared" si="25"/>
        <v>1.7696493159746751E-9</v>
      </c>
      <c r="C409" s="92">
        <f t="shared" si="24"/>
        <v>5.3816732622791487E-12</v>
      </c>
      <c r="D409" s="73">
        <f>IF(A409&lt;='Parametry kredytu'!$D$15,$D$8/$D$10,0)</f>
        <v>0</v>
      </c>
      <c r="E409" s="76">
        <f t="shared" si="26"/>
        <v>5.3816732622791487E-12</v>
      </c>
      <c r="F409" s="87">
        <f>IF('[1]Parametry kredytu'!$C$40=1,C409,C409*'[1]Parametry kredytu'!$H$19)</f>
        <v>5.3816732622791487E-12</v>
      </c>
    </row>
    <row r="410" spans="1:6" ht="16.5" thickBot="1" x14ac:dyDescent="0.3">
      <c r="A410" s="11">
        <f t="shared" si="27"/>
        <v>398</v>
      </c>
      <c r="B410" s="83">
        <f t="shared" si="25"/>
        <v>1.7696493159746751E-9</v>
      </c>
      <c r="C410" s="92">
        <f t="shared" si="24"/>
        <v>5.3816732622791487E-12</v>
      </c>
      <c r="D410" s="73">
        <f>IF(A410&lt;='Parametry kredytu'!$D$15,$D$8/$D$10,0)</f>
        <v>0</v>
      </c>
      <c r="E410" s="76">
        <f t="shared" si="26"/>
        <v>5.3816732622791487E-12</v>
      </c>
      <c r="F410" s="87">
        <f>IF('[1]Parametry kredytu'!$C$40=1,C410,C410*'[1]Parametry kredytu'!$H$19)</f>
        <v>5.3816732622791487E-12</v>
      </c>
    </row>
    <row r="411" spans="1:6" ht="16.5" thickBot="1" x14ac:dyDescent="0.3">
      <c r="A411" s="10">
        <f t="shared" si="27"/>
        <v>399</v>
      </c>
      <c r="B411" s="83">
        <f t="shared" si="25"/>
        <v>1.7696493159746751E-9</v>
      </c>
      <c r="C411" s="92">
        <f t="shared" si="24"/>
        <v>5.3816732622791487E-12</v>
      </c>
      <c r="D411" s="73">
        <f>IF(A411&lt;='Parametry kredytu'!$D$15,$D$8/$D$10,0)</f>
        <v>0</v>
      </c>
      <c r="E411" s="76">
        <f t="shared" si="26"/>
        <v>5.3816732622791487E-12</v>
      </c>
      <c r="F411" s="87">
        <f>IF('[1]Parametry kredytu'!$C$40=1,C411,C411*'[1]Parametry kredytu'!$H$19)</f>
        <v>5.3816732622791487E-12</v>
      </c>
    </row>
    <row r="412" spans="1:6" ht="16.5" thickBot="1" x14ac:dyDescent="0.3">
      <c r="A412" s="11">
        <f t="shared" si="27"/>
        <v>400</v>
      </c>
      <c r="B412" s="83">
        <f t="shared" si="25"/>
        <v>1.7696493159746751E-9</v>
      </c>
      <c r="C412" s="92">
        <f t="shared" si="24"/>
        <v>5.3816732622791487E-12</v>
      </c>
      <c r="D412" s="73">
        <f>IF(A412&lt;='Parametry kredytu'!$D$15,$D$8/$D$10,0)</f>
        <v>0</v>
      </c>
      <c r="E412" s="76">
        <f t="shared" si="26"/>
        <v>5.3816732622791487E-12</v>
      </c>
      <c r="F412" s="87">
        <f>IF('[1]Parametry kredytu'!$C$40=1,C412,C412*'[1]Parametry kredytu'!$H$19)</f>
        <v>5.3816732622791487E-12</v>
      </c>
    </row>
    <row r="413" spans="1:6" ht="16.5" thickBot="1" x14ac:dyDescent="0.3">
      <c r="A413" s="10">
        <f t="shared" si="27"/>
        <v>401</v>
      </c>
      <c r="B413" s="83">
        <f t="shared" si="25"/>
        <v>1.7696493159746751E-9</v>
      </c>
      <c r="C413" s="92">
        <f t="shared" si="24"/>
        <v>5.3816732622791487E-12</v>
      </c>
      <c r="D413" s="73">
        <f>IF(A413&lt;='Parametry kredytu'!$D$15,$D$8/$D$10,0)</f>
        <v>0</v>
      </c>
      <c r="E413" s="76">
        <f t="shared" si="26"/>
        <v>5.3816732622791487E-12</v>
      </c>
      <c r="F413" s="87">
        <f>IF('[1]Parametry kredytu'!$C$40=1,C413,C413*'[1]Parametry kredytu'!$H$19)</f>
        <v>5.3816732622791487E-12</v>
      </c>
    </row>
    <row r="414" spans="1:6" ht="16.5" thickBot="1" x14ac:dyDescent="0.3">
      <c r="A414" s="11">
        <f t="shared" si="27"/>
        <v>402</v>
      </c>
      <c r="B414" s="83">
        <f t="shared" si="25"/>
        <v>1.7696493159746751E-9</v>
      </c>
      <c r="C414" s="92">
        <f t="shared" si="24"/>
        <v>5.3816732622791487E-12</v>
      </c>
      <c r="D414" s="73">
        <f>IF(A414&lt;='Parametry kredytu'!$D$15,$D$8/$D$10,0)</f>
        <v>0</v>
      </c>
      <c r="E414" s="76">
        <f t="shared" si="26"/>
        <v>5.3816732622791487E-12</v>
      </c>
      <c r="F414" s="87">
        <f>IF('[1]Parametry kredytu'!$C$40=1,C414,C414*'[1]Parametry kredytu'!$H$19)</f>
        <v>5.3816732622791487E-12</v>
      </c>
    </row>
    <row r="415" spans="1:6" ht="16.5" thickBot="1" x14ac:dyDescent="0.3">
      <c r="A415" s="10">
        <f t="shared" si="27"/>
        <v>403</v>
      </c>
      <c r="B415" s="83">
        <f t="shared" si="25"/>
        <v>1.7696493159746751E-9</v>
      </c>
      <c r="C415" s="92">
        <f t="shared" si="24"/>
        <v>5.3816732622791487E-12</v>
      </c>
      <c r="D415" s="73">
        <f>IF(A415&lt;='Parametry kredytu'!$D$15,$D$8/$D$10,0)</f>
        <v>0</v>
      </c>
      <c r="E415" s="76">
        <f t="shared" si="26"/>
        <v>5.3816732622791487E-12</v>
      </c>
      <c r="F415" s="87">
        <f>IF('[1]Parametry kredytu'!$C$40=1,C415,C415*'[1]Parametry kredytu'!$H$19)</f>
        <v>5.3816732622791487E-12</v>
      </c>
    </row>
    <row r="416" spans="1:6" ht="16.5" thickBot="1" x14ac:dyDescent="0.3">
      <c r="A416" s="11">
        <f t="shared" si="27"/>
        <v>404</v>
      </c>
      <c r="B416" s="83">
        <f t="shared" si="25"/>
        <v>1.7696493159746751E-9</v>
      </c>
      <c r="C416" s="92">
        <f t="shared" si="24"/>
        <v>5.3816732622791487E-12</v>
      </c>
      <c r="D416" s="73">
        <f>IF(A416&lt;='Parametry kredytu'!$D$15,$D$8/$D$10,0)</f>
        <v>0</v>
      </c>
      <c r="E416" s="76">
        <f t="shared" si="26"/>
        <v>5.3816732622791487E-12</v>
      </c>
      <c r="F416" s="87">
        <f>IF('[1]Parametry kredytu'!$C$40=1,C416,C416*'[1]Parametry kredytu'!$H$19)</f>
        <v>5.3816732622791487E-12</v>
      </c>
    </row>
    <row r="417" spans="1:6" ht="16.5" thickBot="1" x14ac:dyDescent="0.3">
      <c r="A417" s="10">
        <f t="shared" si="27"/>
        <v>405</v>
      </c>
      <c r="B417" s="83">
        <f t="shared" si="25"/>
        <v>1.7696493159746751E-9</v>
      </c>
      <c r="C417" s="92">
        <f t="shared" si="24"/>
        <v>5.3816732622791487E-12</v>
      </c>
      <c r="D417" s="73">
        <f>IF(A417&lt;='Parametry kredytu'!$D$15,$D$8/$D$10,0)</f>
        <v>0</v>
      </c>
      <c r="E417" s="76">
        <f t="shared" si="26"/>
        <v>5.3816732622791487E-12</v>
      </c>
      <c r="F417" s="87">
        <f>IF('[1]Parametry kredytu'!$C$40=1,C417,C417*'[1]Parametry kredytu'!$H$19)</f>
        <v>5.3816732622791487E-12</v>
      </c>
    </row>
    <row r="418" spans="1:6" ht="16.5" thickBot="1" x14ac:dyDescent="0.3">
      <c r="A418" s="11">
        <f t="shared" si="27"/>
        <v>406</v>
      </c>
      <c r="B418" s="83">
        <f t="shared" si="25"/>
        <v>1.7696493159746751E-9</v>
      </c>
      <c r="C418" s="92">
        <f t="shared" si="24"/>
        <v>5.3816732622791487E-12</v>
      </c>
      <c r="D418" s="73">
        <f>IF(A418&lt;='Parametry kredytu'!$D$15,$D$8/$D$10,0)</f>
        <v>0</v>
      </c>
      <c r="E418" s="76">
        <f t="shared" si="26"/>
        <v>5.3816732622791487E-12</v>
      </c>
      <c r="F418" s="87">
        <f>IF('[1]Parametry kredytu'!$C$40=1,C418,C418*'[1]Parametry kredytu'!$H$19)</f>
        <v>5.3816732622791487E-12</v>
      </c>
    </row>
    <row r="419" spans="1:6" ht="16.5" thickBot="1" x14ac:dyDescent="0.3">
      <c r="A419" s="10">
        <f t="shared" si="27"/>
        <v>407</v>
      </c>
      <c r="B419" s="83">
        <f t="shared" si="25"/>
        <v>1.7696493159746751E-9</v>
      </c>
      <c r="C419" s="92">
        <f t="shared" si="24"/>
        <v>5.3816732622791487E-12</v>
      </c>
      <c r="D419" s="73">
        <f>IF(A419&lt;='Parametry kredytu'!$D$15,$D$8/$D$10,0)</f>
        <v>0</v>
      </c>
      <c r="E419" s="76">
        <f t="shared" si="26"/>
        <v>5.3816732622791487E-12</v>
      </c>
      <c r="F419" s="87">
        <f>IF('[1]Parametry kredytu'!$C$40=1,C419,C419*'[1]Parametry kredytu'!$H$19)</f>
        <v>5.3816732622791487E-12</v>
      </c>
    </row>
    <row r="420" spans="1:6" ht="16.5" thickBot="1" x14ac:dyDescent="0.3">
      <c r="A420" s="11">
        <f t="shared" si="27"/>
        <v>408</v>
      </c>
      <c r="B420" s="83">
        <f t="shared" si="25"/>
        <v>1.7696493159746751E-9</v>
      </c>
      <c r="C420" s="92">
        <f t="shared" si="24"/>
        <v>5.3816732622791487E-12</v>
      </c>
      <c r="D420" s="73">
        <f>IF(A420&lt;='Parametry kredytu'!$D$15,$D$8/$D$10,0)</f>
        <v>0</v>
      </c>
      <c r="E420" s="76">
        <f t="shared" si="26"/>
        <v>5.3816732622791487E-12</v>
      </c>
      <c r="F420" s="87">
        <f>IF('[1]Parametry kredytu'!$C$40=1,C420,C420*'[1]Parametry kredytu'!$H$19)</f>
        <v>5.3816732622791487E-12</v>
      </c>
    </row>
    <row r="421" spans="1:6" ht="16.5" thickBot="1" x14ac:dyDescent="0.3">
      <c r="A421" s="10">
        <f t="shared" si="27"/>
        <v>409</v>
      </c>
      <c r="B421" s="83">
        <f t="shared" si="25"/>
        <v>1.7696493159746751E-9</v>
      </c>
      <c r="C421" s="92">
        <f t="shared" si="24"/>
        <v>5.3816732622791487E-12</v>
      </c>
      <c r="D421" s="73">
        <f>IF(A421&lt;='Parametry kredytu'!$D$15,$D$8/$D$10,0)</f>
        <v>0</v>
      </c>
      <c r="E421" s="76">
        <f t="shared" si="26"/>
        <v>5.3816732622791487E-12</v>
      </c>
      <c r="F421" s="87">
        <f>IF('[1]Parametry kredytu'!$C$40=1,C421,C421*'[1]Parametry kredytu'!$H$19)</f>
        <v>5.3816732622791487E-12</v>
      </c>
    </row>
    <row r="422" spans="1:6" ht="16.5" thickBot="1" x14ac:dyDescent="0.3">
      <c r="A422" s="11">
        <f t="shared" si="27"/>
        <v>410</v>
      </c>
      <c r="B422" s="83">
        <f t="shared" si="25"/>
        <v>1.7696493159746751E-9</v>
      </c>
      <c r="C422" s="92">
        <f t="shared" si="24"/>
        <v>5.3816732622791487E-12</v>
      </c>
      <c r="D422" s="73">
        <f>IF(A422&lt;='Parametry kredytu'!$D$15,$D$8/$D$10,0)</f>
        <v>0</v>
      </c>
      <c r="E422" s="76">
        <f t="shared" si="26"/>
        <v>5.3816732622791487E-12</v>
      </c>
      <c r="F422" s="87">
        <f>IF('[1]Parametry kredytu'!$C$40=1,C422,C422*'[1]Parametry kredytu'!$H$19)</f>
        <v>5.3816732622791487E-12</v>
      </c>
    </row>
    <row r="423" spans="1:6" ht="16.5" thickBot="1" x14ac:dyDescent="0.3">
      <c r="A423" s="10">
        <f t="shared" si="27"/>
        <v>411</v>
      </c>
      <c r="B423" s="83">
        <f t="shared" si="25"/>
        <v>1.7696493159746751E-9</v>
      </c>
      <c r="C423" s="92">
        <f t="shared" si="24"/>
        <v>5.3816732622791487E-12</v>
      </c>
      <c r="D423" s="73">
        <f>IF(A423&lt;='Parametry kredytu'!$D$15,$D$8/$D$10,0)</f>
        <v>0</v>
      </c>
      <c r="E423" s="76">
        <f t="shared" si="26"/>
        <v>5.3816732622791487E-12</v>
      </c>
      <c r="F423" s="87">
        <f>IF('[1]Parametry kredytu'!$C$40=1,C423,C423*'[1]Parametry kredytu'!$H$19)</f>
        <v>5.3816732622791487E-12</v>
      </c>
    </row>
    <row r="424" spans="1:6" ht="16.5" thickBot="1" x14ac:dyDescent="0.3">
      <c r="A424" s="11">
        <f t="shared" si="27"/>
        <v>412</v>
      </c>
      <c r="B424" s="83">
        <f t="shared" si="25"/>
        <v>1.7696493159746751E-9</v>
      </c>
      <c r="C424" s="92">
        <f t="shared" si="24"/>
        <v>5.3816732622791487E-12</v>
      </c>
      <c r="D424" s="73">
        <f>IF(A424&lt;='Parametry kredytu'!$D$15,$D$8/$D$10,0)</f>
        <v>0</v>
      </c>
      <c r="E424" s="76">
        <f t="shared" si="26"/>
        <v>5.3816732622791487E-12</v>
      </c>
      <c r="F424" s="87">
        <f>IF('[1]Parametry kredytu'!$C$40=1,C424,C424*'[1]Parametry kredytu'!$H$19)</f>
        <v>5.3816732622791487E-12</v>
      </c>
    </row>
    <row r="425" spans="1:6" ht="16.5" thickBot="1" x14ac:dyDescent="0.3">
      <c r="A425" s="10">
        <f t="shared" si="27"/>
        <v>413</v>
      </c>
      <c r="B425" s="83">
        <f t="shared" si="25"/>
        <v>1.7696493159746751E-9</v>
      </c>
      <c r="C425" s="92">
        <f t="shared" si="24"/>
        <v>5.3816732622791487E-12</v>
      </c>
      <c r="D425" s="73">
        <f>IF(A425&lt;='Parametry kredytu'!$D$15,$D$8/$D$10,0)</f>
        <v>0</v>
      </c>
      <c r="E425" s="76">
        <f t="shared" si="26"/>
        <v>5.3816732622791487E-12</v>
      </c>
      <c r="F425" s="87">
        <f>IF('[1]Parametry kredytu'!$C$40=1,C425,C425*'[1]Parametry kredytu'!$H$19)</f>
        <v>5.3816732622791487E-12</v>
      </c>
    </row>
    <row r="426" spans="1:6" ht="16.5" thickBot="1" x14ac:dyDescent="0.3">
      <c r="A426" s="11">
        <f t="shared" si="27"/>
        <v>414</v>
      </c>
      <c r="B426" s="83">
        <f t="shared" si="25"/>
        <v>1.7696493159746751E-9</v>
      </c>
      <c r="C426" s="92">
        <f t="shared" si="24"/>
        <v>5.3816732622791487E-12</v>
      </c>
      <c r="D426" s="73">
        <f>IF(A426&lt;='Parametry kredytu'!$D$15,$D$8/$D$10,0)</f>
        <v>0</v>
      </c>
      <c r="E426" s="76">
        <f t="shared" si="26"/>
        <v>5.3816732622791487E-12</v>
      </c>
      <c r="F426" s="87">
        <f>IF('[1]Parametry kredytu'!$C$40=1,C426,C426*'[1]Parametry kredytu'!$H$19)</f>
        <v>5.3816732622791487E-12</v>
      </c>
    </row>
    <row r="427" spans="1:6" ht="16.5" thickBot="1" x14ac:dyDescent="0.3">
      <c r="A427" s="10">
        <f t="shared" si="27"/>
        <v>415</v>
      </c>
      <c r="B427" s="83">
        <f t="shared" si="25"/>
        <v>1.7696493159746751E-9</v>
      </c>
      <c r="C427" s="92">
        <f t="shared" si="24"/>
        <v>5.3816732622791487E-12</v>
      </c>
      <c r="D427" s="73">
        <f>IF(A427&lt;='Parametry kredytu'!$D$15,$D$8/$D$10,0)</f>
        <v>0</v>
      </c>
      <c r="E427" s="76">
        <f t="shared" si="26"/>
        <v>5.3816732622791487E-12</v>
      </c>
      <c r="F427" s="87">
        <f>IF('[1]Parametry kredytu'!$C$40=1,C427,C427*'[1]Parametry kredytu'!$H$19)</f>
        <v>5.3816732622791487E-12</v>
      </c>
    </row>
    <row r="428" spans="1:6" ht="16.5" thickBot="1" x14ac:dyDescent="0.3">
      <c r="A428" s="11">
        <f t="shared" si="27"/>
        <v>416</v>
      </c>
      <c r="B428" s="83">
        <f t="shared" si="25"/>
        <v>1.7696493159746751E-9</v>
      </c>
      <c r="C428" s="92">
        <f t="shared" si="24"/>
        <v>5.3816732622791487E-12</v>
      </c>
      <c r="D428" s="73">
        <f>IF(A428&lt;='Parametry kredytu'!$D$15,$D$8/$D$10,0)</f>
        <v>0</v>
      </c>
      <c r="E428" s="76">
        <f t="shared" si="26"/>
        <v>5.3816732622791487E-12</v>
      </c>
      <c r="F428" s="87">
        <f>IF('[1]Parametry kredytu'!$C$40=1,C428,C428*'[1]Parametry kredytu'!$H$19)</f>
        <v>5.3816732622791487E-12</v>
      </c>
    </row>
    <row r="429" spans="1:6" ht="16.5" thickBot="1" x14ac:dyDescent="0.3">
      <c r="A429" s="10">
        <f t="shared" si="27"/>
        <v>417</v>
      </c>
      <c r="B429" s="83">
        <f t="shared" si="25"/>
        <v>1.7696493159746751E-9</v>
      </c>
      <c r="C429" s="92">
        <f t="shared" si="24"/>
        <v>5.3816732622791487E-12</v>
      </c>
      <c r="D429" s="73">
        <f>IF(A429&lt;='Parametry kredytu'!$D$15,$D$8/$D$10,0)</f>
        <v>0</v>
      </c>
      <c r="E429" s="76">
        <f t="shared" si="26"/>
        <v>5.3816732622791487E-12</v>
      </c>
      <c r="F429" s="87">
        <f>IF('[1]Parametry kredytu'!$C$40=1,C429,C429*'[1]Parametry kredytu'!$H$19)</f>
        <v>5.3816732622791487E-12</v>
      </c>
    </row>
    <row r="430" spans="1:6" ht="16.5" thickBot="1" x14ac:dyDescent="0.3">
      <c r="A430" s="11">
        <f t="shared" si="27"/>
        <v>418</v>
      </c>
      <c r="B430" s="83">
        <f t="shared" si="25"/>
        <v>1.7696493159746751E-9</v>
      </c>
      <c r="C430" s="92">
        <f t="shared" si="24"/>
        <v>5.3816732622791487E-12</v>
      </c>
      <c r="D430" s="73">
        <f>IF(A430&lt;='Parametry kredytu'!$D$15,$D$8/$D$10,0)</f>
        <v>0</v>
      </c>
      <c r="E430" s="76">
        <f t="shared" si="26"/>
        <v>5.3816732622791487E-12</v>
      </c>
      <c r="F430" s="87">
        <f>IF('[1]Parametry kredytu'!$C$40=1,C430,C430*'[1]Parametry kredytu'!$H$19)</f>
        <v>5.3816732622791487E-12</v>
      </c>
    </row>
    <row r="431" spans="1:6" ht="16.5" thickBot="1" x14ac:dyDescent="0.3">
      <c r="A431" s="10">
        <f t="shared" si="27"/>
        <v>419</v>
      </c>
      <c r="B431" s="83">
        <f t="shared" si="25"/>
        <v>1.7696493159746751E-9</v>
      </c>
      <c r="C431" s="92">
        <f t="shared" si="24"/>
        <v>5.3816732622791487E-12</v>
      </c>
      <c r="D431" s="73">
        <f>IF(A431&lt;='Parametry kredytu'!$D$15,$D$8/$D$10,0)</f>
        <v>0</v>
      </c>
      <c r="E431" s="76">
        <f t="shared" si="26"/>
        <v>5.3816732622791487E-12</v>
      </c>
      <c r="F431" s="87">
        <f>IF('[1]Parametry kredytu'!$C$40=1,C431,C431*'[1]Parametry kredytu'!$H$19)</f>
        <v>5.3816732622791487E-12</v>
      </c>
    </row>
    <row r="432" spans="1:6" ht="16.5" thickBot="1" x14ac:dyDescent="0.3">
      <c r="A432" s="11">
        <f t="shared" si="27"/>
        <v>420</v>
      </c>
      <c r="B432" s="83">
        <f t="shared" si="25"/>
        <v>1.7696493159746751E-9</v>
      </c>
      <c r="C432" s="92">
        <f t="shared" si="24"/>
        <v>5.3816732622791487E-12</v>
      </c>
      <c r="D432" s="73">
        <f>IF(A432&lt;='Parametry kredytu'!$D$15,$D$8/$D$10,0)</f>
        <v>0</v>
      </c>
      <c r="E432" s="76">
        <f t="shared" si="26"/>
        <v>5.3816732622791487E-12</v>
      </c>
      <c r="F432" s="87">
        <f>IF('[1]Parametry kredytu'!$C$40=1,C432,C432*'[1]Parametry kredytu'!$H$19)</f>
        <v>5.3816732622791487E-12</v>
      </c>
    </row>
    <row r="433" spans="1:6" ht="16.5" thickBot="1" x14ac:dyDescent="0.3">
      <c r="A433" s="12"/>
      <c r="B433" s="93" t="s">
        <v>17</v>
      </c>
      <c r="C433" s="94">
        <f>SUM(C13:C372)</f>
        <v>470871.01369863132</v>
      </c>
      <c r="D433" s="94">
        <f>SUM(D13:D372)</f>
        <v>303999.99999999825</v>
      </c>
      <c r="E433" s="94">
        <f>SUM(E13:E372)</f>
        <v>166871.01369863132</v>
      </c>
      <c r="F433" s="95">
        <f>SUM(F13:F372)</f>
        <v>470871.01369863132</v>
      </c>
    </row>
  </sheetData>
  <sheetProtection password="E8E1" sheet="1" objects="1" scenarios="1"/>
  <customSheetViews>
    <customSheetView guid="{F0CAB05A-1713-4724-A73C-B8CD88EC5046}" scale="110" showPageBreaks="1" showGridLines="0" fitToPage="1" view="pageBreakPreview">
      <selection activeCell="D6" sqref="D6"/>
      <pageMargins left="0.51181102362204722" right="0.51181102362204722" top="0.74803149606299213" bottom="0.74803149606299213" header="0.31496062992125984" footer="0.31496062992125984"/>
      <pageSetup paperSize="9" fitToHeight="0" orientation="portrait" r:id="rId1"/>
    </customSheetView>
  </customSheetViews>
  <mergeCells count="3">
    <mergeCell ref="B8:C8"/>
    <mergeCell ref="B9:C9"/>
    <mergeCell ref="B10:C10"/>
  </mergeCells>
  <hyperlinks>
    <hyperlink ref="E4" r:id="rId2"/>
    <hyperlink ref="E3" r:id="rId3"/>
  </hyperlinks>
  <pageMargins left="0.51181102362204722" right="0.51181102362204722" top="0.74803149606299213" bottom="0.74803149606299213" header="0.31496062992125984" footer="0.31496062992125984"/>
  <pageSetup paperSize="9" fitToWidth="0" fitToHeight="0" orientation="portrait" r:id="rId4"/>
  <drawing r:id="rId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Parametry kredytu</vt:lpstr>
      <vt:lpstr>Raty równe</vt:lpstr>
      <vt:lpstr>Raty malejące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2015-05-26T12:07:10Z</cp:lastPrinted>
  <dcterms:created xsi:type="dcterms:W3CDTF">2015-05-23T10:30:26Z</dcterms:created>
  <dcterms:modified xsi:type="dcterms:W3CDTF">2016-02-11T12:30:32Z</dcterms:modified>
</cp:coreProperties>
</file>